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570" windowHeight="7185" tabRatio="902"/>
  </bookViews>
  <sheets>
    <sheet name="3.15.1.1" sheetId="18" r:id="rId1"/>
    <sheet name="3.15.1.2" sheetId="21" r:id="rId2"/>
    <sheet name="3.15.1.3" sheetId="31" r:id="rId3"/>
    <sheet name="3.15.1.4" sheetId="32" r:id="rId4"/>
    <sheet name="3.15.1.5" sheetId="33" r:id="rId5"/>
    <sheet name="3.15.1.6" sheetId="34" r:id="rId6"/>
    <sheet name="3.15.1.7" sheetId="35" r:id="rId7"/>
    <sheet name="3.15.1.8" sheetId="36" r:id="rId8"/>
    <sheet name="3.15.1.9" sheetId="37" r:id="rId9"/>
    <sheet name="3.15.1.10" sheetId="38" r:id="rId10"/>
    <sheet name="Sheet9" sheetId="39" r:id="rId11"/>
  </sheets>
  <externalReferences>
    <externalReference r:id="rId12"/>
  </externalReferences>
  <definedNames>
    <definedName name="___________________________________mat1" localSheetId="0">#REF!</definedName>
    <definedName name="___________________________________mat1" localSheetId="1">#REF!</definedName>
    <definedName name="__________________________________mat1" localSheetId="0">#REF!</definedName>
    <definedName name="__________________________________mat1" localSheetId="1">#REF!</definedName>
    <definedName name="_________________________________mat1" localSheetId="0">#REF!</definedName>
    <definedName name="_________________________________mat1" localSheetId="1">#REF!</definedName>
    <definedName name="________________________________mat1" localSheetId="0">#REF!</definedName>
    <definedName name="________________________________mat1" localSheetId="1">#REF!</definedName>
    <definedName name="_______________________________mat1" localSheetId="0">#REF!</definedName>
    <definedName name="_______________________________mat1" localSheetId="1">#REF!</definedName>
    <definedName name="_____________________________mat1" localSheetId="0">#REF!</definedName>
    <definedName name="_____________________________mat1" localSheetId="1">#REF!</definedName>
    <definedName name="_____________________________mat1">#REF!</definedName>
    <definedName name="____________________________mat1" localSheetId="0">#REF!</definedName>
    <definedName name="____________________________mat1" localSheetId="1">#REF!</definedName>
    <definedName name="____________________________mat1">#REF!</definedName>
    <definedName name="___________________________mat1" localSheetId="0">#REF!</definedName>
    <definedName name="___________________________mat1" localSheetId="1">#REF!</definedName>
    <definedName name="__________________________mat1" localSheetId="0">#REF!</definedName>
    <definedName name="__________________________mat1" localSheetId="1">#REF!</definedName>
    <definedName name="__________________________mat1">#REF!</definedName>
    <definedName name="_________________________mat1" localSheetId="0">#REF!</definedName>
    <definedName name="_________________________mat1" localSheetId="1">#REF!</definedName>
    <definedName name="_________________________mat1">#REF!</definedName>
    <definedName name="________________________mat1" localSheetId="0">#REF!</definedName>
    <definedName name="________________________mat1" localSheetId="1">#REF!</definedName>
    <definedName name="_______________________mat1" localSheetId="0">#REF!</definedName>
    <definedName name="_______________________mat1" localSheetId="1">#REF!</definedName>
    <definedName name="_______________________mat1">#REF!</definedName>
    <definedName name="______________________mat1" localSheetId="0">#REF!</definedName>
    <definedName name="______________________mat1" localSheetId="1">#REF!</definedName>
    <definedName name="______________________mat1">#REF!</definedName>
    <definedName name="_____________________mat1" localSheetId="0">#REF!</definedName>
    <definedName name="_____________________mat1" localSheetId="1">#REF!</definedName>
    <definedName name="_____________________mat1">#REF!</definedName>
    <definedName name="____________________mat1" localSheetId="0">#REF!</definedName>
    <definedName name="____________________mat1" localSheetId="1">#REF!</definedName>
    <definedName name="____________________mat1">#REF!</definedName>
    <definedName name="___________________mat1" localSheetId="0">#REF!</definedName>
    <definedName name="___________________mat1" localSheetId="1">#REF!</definedName>
    <definedName name="___________________mat1">#REF!</definedName>
    <definedName name="__________________mat1" localSheetId="0">#REF!</definedName>
    <definedName name="__________________mat1" localSheetId="1">#REF!</definedName>
    <definedName name="__________________mat1">#REF!</definedName>
    <definedName name="_________________mat1" localSheetId="0">#REF!</definedName>
    <definedName name="_________________mat1" localSheetId="1">#REF!</definedName>
    <definedName name="_________________mat1">#REF!</definedName>
    <definedName name="________________mat1" localSheetId="0">#REF!</definedName>
    <definedName name="________________mat1" localSheetId="1">#REF!</definedName>
    <definedName name="________________mat1">#REF!</definedName>
    <definedName name="_______________mat1" localSheetId="0">#REF!</definedName>
    <definedName name="_______________mat1" localSheetId="1">#REF!</definedName>
    <definedName name="_______________mat1">#REF!</definedName>
    <definedName name="______________mat1" localSheetId="0">#REF!</definedName>
    <definedName name="______________mat1" localSheetId="1">#REF!</definedName>
    <definedName name="______________mat1">#REF!</definedName>
    <definedName name="_____________mat1" localSheetId="0">#REF!</definedName>
    <definedName name="_____________mat1" localSheetId="1">#REF!</definedName>
    <definedName name="_____________mat1">#REF!</definedName>
    <definedName name="____________mat1" localSheetId="0">#REF!</definedName>
    <definedName name="____________mat1" localSheetId="1">#REF!</definedName>
    <definedName name="____________mat1">#REF!</definedName>
    <definedName name="___________mat1" localSheetId="0">#REF!</definedName>
    <definedName name="___________mat1" localSheetId="1">#REF!</definedName>
    <definedName name="___________mat1">#REF!</definedName>
    <definedName name="__________mat1" localSheetId="0">#REF!</definedName>
    <definedName name="__________mat1" localSheetId="1">#REF!</definedName>
    <definedName name="__________mat1">#REF!</definedName>
    <definedName name="_________mat1" localSheetId="0">#REF!</definedName>
    <definedName name="_________mat1" localSheetId="1">#REF!</definedName>
    <definedName name="_________mat1">#REF!</definedName>
    <definedName name="________mat1" localSheetId="0">#REF!</definedName>
    <definedName name="________mat1" localSheetId="1">#REF!</definedName>
    <definedName name="________mat1">#REF!</definedName>
    <definedName name="_______mat1" localSheetId="0">#REF!</definedName>
    <definedName name="_______mat1" localSheetId="1">#REF!</definedName>
    <definedName name="_______mat1">#REF!</definedName>
    <definedName name="______mat1" localSheetId="0">#REF!</definedName>
    <definedName name="______mat1" localSheetId="1">#REF!</definedName>
    <definedName name="______mat1">#REF!</definedName>
    <definedName name="_____mat1" localSheetId="0">#REF!</definedName>
    <definedName name="_____mat1" localSheetId="1">#REF!</definedName>
    <definedName name="_____mat1">#REF!</definedName>
    <definedName name="____mat1" localSheetId="0">#REF!</definedName>
    <definedName name="____mat1" localSheetId="1">#REF!</definedName>
    <definedName name="____mat1">#REF!</definedName>
    <definedName name="___mat1" localSheetId="0">#REF!</definedName>
    <definedName name="___mat1" localSheetId="1">#REF!</definedName>
    <definedName name="___mat1">#REF!</definedName>
    <definedName name="__mat1" localSheetId="0">#REF!</definedName>
    <definedName name="__mat1" localSheetId="1">#REF!</definedName>
    <definedName name="__mat1">#REF!</definedName>
    <definedName name="_mat1" localSheetId="0">#REF!</definedName>
    <definedName name="_mat1" localSheetId="1">#REF!</definedName>
    <definedName name="_mat1">#REF!</definedName>
    <definedName name="a" localSheetId="0">#REF!</definedName>
    <definedName name="a" localSheetId="1">#REF!</definedName>
    <definedName name="Agri_Bank_Projects___No._71_AG_s_Colony__Anandnagar__Bangalore_560024___Tel_Fax___3339486" localSheetId="0">#REF!</definedName>
    <definedName name="Agri_Bank_Projects___No._71_AG_s_Colony__Anandnagar__Bangalore_560024___Tel_Fax___3339486" localSheetId="1">#REF!</definedName>
    <definedName name="Agri_Bank_Projects___No._71_AG_s_Colony__Anandnagar__Bangalore_560024___Tel_Fax___3339486">#REF!</definedName>
    <definedName name="agribank" localSheetId="0">#REF!</definedName>
    <definedName name="agribank" localSheetId="1">#REF!</definedName>
    <definedName name="agribank">#REF!</definedName>
    <definedName name="App" localSheetId="0">#REF!</definedName>
    <definedName name="App" localSheetId="1">#REF!</definedName>
    <definedName name="App">#REF!</definedName>
    <definedName name="ballaery" localSheetId="0">[1]mainsheet!#REF!</definedName>
    <definedName name="ballaery" localSheetId="1">[1]mainsheet!#REF!</definedName>
    <definedName name="bellary" localSheetId="0">[1]mainsheet!#REF!</definedName>
    <definedName name="bellary" localSheetId="1">[1]mainsheet!#REF!</definedName>
    <definedName name="cs" localSheetId="0">#REF!</definedName>
    <definedName name="cs" localSheetId="1">#REF!</definedName>
    <definedName name="DATE" localSheetId="0">#REF!</definedName>
    <definedName name="DATE" localSheetId="1">#REF!</definedName>
    <definedName name="DATE">#REF!</definedName>
    <definedName name="date1" localSheetId="0">#REF!</definedName>
    <definedName name="date1" localSheetId="1">#REF!</definedName>
    <definedName name="date1">#REF!</definedName>
    <definedName name="dd" localSheetId="0">#REF!</definedName>
    <definedName name="dd" localSheetId="1">#REF!</definedName>
    <definedName name="dd">#REF!</definedName>
    <definedName name="fence" localSheetId="0">#REF!</definedName>
    <definedName name="fence" localSheetId="1">#REF!</definedName>
    <definedName name="fence">#REF!</definedName>
    <definedName name="fencing" localSheetId="0">#REF!</definedName>
    <definedName name="fencing" localSheetId="1">#REF!</definedName>
    <definedName name="fencing">#REF!</definedName>
    <definedName name="Gadwalaaa" localSheetId="0">#REF!</definedName>
    <definedName name="Gadwalaaa" localSheetId="1">#REF!</definedName>
    <definedName name="MAT" localSheetId="0">#REF!</definedName>
    <definedName name="MAT" localSheetId="1">#REF!</definedName>
    <definedName name="MAT">#REF!</definedName>
    <definedName name="mate" localSheetId="0">#REF!</definedName>
    <definedName name="mate" localSheetId="1">#REF!</definedName>
    <definedName name="mate">#REF!</definedName>
    <definedName name="MEMO" localSheetId="0">#REF!</definedName>
    <definedName name="MEMO" localSheetId="1">#REF!</definedName>
    <definedName name="MEMO">#REF!</definedName>
    <definedName name="new" localSheetId="0">#REF!</definedName>
    <definedName name="new" localSheetId="1">#REF!</definedName>
    <definedName name="OLE_LINK1" localSheetId="0">'3.15.1.1'!$A$6</definedName>
    <definedName name="OLE_LINK1" localSheetId="1">'3.15.1.2'!#REF!</definedName>
    <definedName name="planting" localSheetId="0">#REF!</definedName>
    <definedName name="planting" localSheetId="1">#REF!</definedName>
    <definedName name="planting">#REF!</definedName>
    <definedName name="qlc1010_1" localSheetId="0">#REF!</definedName>
    <definedName name="qlc1010_1" localSheetId="1">#REF!</definedName>
    <definedName name="qlc1010_1">#REF!</definedName>
    <definedName name="qler" localSheetId="0">#REF!</definedName>
    <definedName name="qler" localSheetId="1">#REF!</definedName>
    <definedName name="qler">#REF!</definedName>
    <definedName name="Repay1" localSheetId="0">#REF!</definedName>
    <definedName name="Repay1" localSheetId="1">#REF!</definedName>
    <definedName name="rt" localSheetId="0">#REF!</definedName>
    <definedName name="rt" localSheetId="1">#REF!</definedName>
    <definedName name="s" localSheetId="0">#REF!</definedName>
    <definedName name="s" localSheetId="1">#REF!</definedName>
    <definedName name="sa" localSheetId="0">#REF!</definedName>
    <definedName name="sa" localSheetId="1">#REF!</definedName>
    <definedName name="SARA" localSheetId="0">#REF!</definedName>
    <definedName name="SARA" localSheetId="1">#REF!</definedName>
    <definedName name="SARA">#REF!</definedName>
    <definedName name="SARA2" localSheetId="0">#REF!</definedName>
    <definedName name="SARA2" localSheetId="1">#REF!</definedName>
    <definedName name="SARA2">#REF!</definedName>
    <definedName name="vgyh" localSheetId="0">#REF!</definedName>
    <definedName name="vgyh" localSheetId="1">#REF!</definedName>
    <definedName name="y" localSheetId="0">#REF!</definedName>
    <definedName name="y" localSheetId="1">#REF!</definedName>
    <definedName name="y">#REF!</definedName>
    <definedName name="yer" localSheetId="0">#REF!</definedName>
    <definedName name="yer" localSheetId="1">#REF!</definedName>
    <definedName name="yer">#REF!</definedName>
  </definedNames>
  <calcPr calcId="125725"/>
</workbook>
</file>

<file path=xl/calcChain.xml><?xml version="1.0" encoding="utf-8"?>
<calcChain xmlns="http://schemas.openxmlformats.org/spreadsheetml/2006/main">
  <c r="A4" i="38"/>
  <c r="A4" i="37"/>
  <c r="J47" i="18"/>
  <c r="C47"/>
  <c r="J74"/>
  <c r="C74"/>
  <c r="I16" i="31"/>
  <c r="I11"/>
  <c r="I20" i="32" l="1"/>
  <c r="O43" i="21"/>
  <c r="O44"/>
  <c r="F89" i="38" l="1"/>
  <c r="F97" s="1"/>
  <c r="G9" i="39" s="1"/>
  <c r="C89" i="38"/>
  <c r="E97" s="1"/>
  <c r="F9" i="39" s="1"/>
  <c r="F74" i="38"/>
  <c r="C74"/>
  <c r="F69"/>
  <c r="C69"/>
  <c r="C54"/>
  <c r="F50"/>
  <c r="C50"/>
  <c r="F57"/>
  <c r="C57"/>
  <c r="F40"/>
  <c r="C40"/>
  <c r="F37"/>
  <c r="C37"/>
  <c r="F34"/>
  <c r="C34"/>
  <c r="F29"/>
  <c r="C29"/>
  <c r="C24"/>
  <c r="F19"/>
  <c r="C19"/>
  <c r="C14"/>
  <c r="F14"/>
  <c r="F83" i="37"/>
  <c r="F91" s="1"/>
  <c r="E9" i="39" s="1"/>
  <c r="C83" i="37"/>
  <c r="E91" s="1"/>
  <c r="D9" i="39" s="1"/>
  <c r="F72" i="37"/>
  <c r="F68"/>
  <c r="F64"/>
  <c r="F61"/>
  <c r="F74" s="1"/>
  <c r="F90" s="1"/>
  <c r="E8" i="39" s="1"/>
  <c r="C72" i="37"/>
  <c r="C68"/>
  <c r="C64"/>
  <c r="C61"/>
  <c r="F50"/>
  <c r="F38"/>
  <c r="C50"/>
  <c r="C38"/>
  <c r="F32"/>
  <c r="C32"/>
  <c r="C15"/>
  <c r="F27"/>
  <c r="C27"/>
  <c r="F24"/>
  <c r="C24"/>
  <c r="F18"/>
  <c r="C18"/>
  <c r="F15"/>
  <c r="I14" i="36"/>
  <c r="P44" i="21" s="1"/>
  <c r="H18" i="35"/>
  <c r="O146" i="18" s="1"/>
  <c r="C18" i="35"/>
  <c r="N146" i="18" s="1"/>
  <c r="I12" i="34"/>
  <c r="P43" i="21" s="1"/>
  <c r="H32" i="33"/>
  <c r="C32"/>
  <c r="H28"/>
  <c r="C28"/>
  <c r="H24"/>
  <c r="C24"/>
  <c r="H21"/>
  <c r="C21"/>
  <c r="H18"/>
  <c r="C18"/>
  <c r="H13"/>
  <c r="C13"/>
  <c r="C36" s="1"/>
  <c r="I11" i="32"/>
  <c r="I26"/>
  <c r="C26"/>
  <c r="C20"/>
  <c r="I14"/>
  <c r="C14"/>
  <c r="C11"/>
  <c r="C101" i="31"/>
  <c r="I101"/>
  <c r="I95"/>
  <c r="C95"/>
  <c r="I92"/>
  <c r="C92"/>
  <c r="I81"/>
  <c r="C81"/>
  <c r="I76"/>
  <c r="C76"/>
  <c r="I72"/>
  <c r="C72"/>
  <c r="I66"/>
  <c r="C66"/>
  <c r="C46"/>
  <c r="D17" i="21"/>
  <c r="I46" i="31"/>
  <c r="I41"/>
  <c r="C41"/>
  <c r="C37"/>
  <c r="I37"/>
  <c r="I31"/>
  <c r="C31"/>
  <c r="I21"/>
  <c r="C21"/>
  <c r="C16"/>
  <c r="C11"/>
  <c r="J82" i="18"/>
  <c r="J70"/>
  <c r="J34"/>
  <c r="J62"/>
  <c r="C62"/>
  <c r="K15" i="21"/>
  <c r="K14"/>
  <c r="K12"/>
  <c r="K11"/>
  <c r="K21"/>
  <c r="K9"/>
  <c r="K10" s="1"/>
  <c r="C18" i="18"/>
  <c r="C11"/>
  <c r="C34"/>
  <c r="J11"/>
  <c r="C82"/>
  <c r="D29" i="21"/>
  <c r="F78" i="38" l="1"/>
  <c r="F96" s="1"/>
  <c r="G8" i="39" s="1"/>
  <c r="I8" s="1"/>
  <c r="C78" i="38"/>
  <c r="E96" s="1"/>
  <c r="F8" i="39" s="1"/>
  <c r="I9"/>
  <c r="H9"/>
  <c r="I102" i="31"/>
  <c r="O144" i="18" s="1"/>
  <c r="I27" i="32"/>
  <c r="P42" i="21" s="1"/>
  <c r="P45" s="1"/>
  <c r="C27" i="32"/>
  <c r="O42" i="21" s="1"/>
  <c r="O45" s="1"/>
  <c r="H36" i="33"/>
  <c r="C102" i="31"/>
  <c r="N144" i="18" s="1"/>
  <c r="N145"/>
  <c r="F51" i="37"/>
  <c r="F89" s="1"/>
  <c r="F92" s="1"/>
  <c r="K22" i="21"/>
  <c r="K17"/>
  <c r="L17" s="1"/>
  <c r="C51" i="37"/>
  <c r="E89" s="1"/>
  <c r="C59" i="38"/>
  <c r="E95" s="1"/>
  <c r="F7" i="39" s="1"/>
  <c r="F10" s="1"/>
  <c r="F59" i="38"/>
  <c r="F95" s="1"/>
  <c r="G7" i="39" s="1"/>
  <c r="O145" i="18"/>
  <c r="O147" s="1"/>
  <c r="J103" i="31"/>
  <c r="C74" i="37"/>
  <c r="E90" s="1"/>
  <c r="D8" i="39" s="1"/>
  <c r="H8" s="1"/>
  <c r="D13" i="21"/>
  <c r="K13"/>
  <c r="K38"/>
  <c r="D38"/>
  <c r="E7" i="39" l="1"/>
  <c r="G10"/>
  <c r="E98" i="38"/>
  <c r="N147" i="18"/>
  <c r="F98" i="38"/>
  <c r="E10" i="39"/>
  <c r="I7"/>
  <c r="I10" s="1"/>
  <c r="D7"/>
  <c r="E92" i="37"/>
  <c r="D10" i="39" l="1"/>
  <c r="H7"/>
  <c r="H10" s="1"/>
  <c r="K29" i="21"/>
  <c r="D22"/>
  <c r="C139" i="18"/>
  <c r="J139"/>
  <c r="J106"/>
  <c r="C106"/>
  <c r="C97"/>
  <c r="J97"/>
  <c r="C70"/>
  <c r="C52"/>
  <c r="J52"/>
  <c r="J45"/>
  <c r="C45"/>
  <c r="J42"/>
  <c r="J24"/>
  <c r="C24"/>
  <c r="J18"/>
  <c r="J132"/>
  <c r="C132"/>
  <c r="J102"/>
  <c r="C102"/>
  <c r="J92"/>
  <c r="C92"/>
  <c r="J58"/>
  <c r="C58"/>
  <c r="J120"/>
  <c r="C120"/>
  <c r="C42"/>
  <c r="J117"/>
  <c r="C117"/>
  <c r="K30" i="21" l="1"/>
  <c r="D30"/>
  <c r="K18"/>
  <c r="L18"/>
  <c r="K39" l="1"/>
  <c r="N30"/>
  <c r="C140" i="18"/>
  <c r="J140"/>
  <c r="D10" i="21" l="1"/>
  <c r="D18"/>
  <c r="D39"/>
</calcChain>
</file>

<file path=xl/sharedStrings.xml><?xml version="1.0" encoding="utf-8"?>
<sst xmlns="http://schemas.openxmlformats.org/spreadsheetml/2006/main" count="1865" uniqueCount="582">
  <si>
    <t>District</t>
  </si>
  <si>
    <t>Asifabad</t>
  </si>
  <si>
    <t>Chirrakunta</t>
  </si>
  <si>
    <t>P</t>
  </si>
  <si>
    <t>Dahegaom</t>
  </si>
  <si>
    <t>Salegaom</t>
  </si>
  <si>
    <t>p</t>
  </si>
  <si>
    <t>Thiryani</t>
  </si>
  <si>
    <t>Irikapally</t>
  </si>
  <si>
    <t>Koheda</t>
  </si>
  <si>
    <t>Shanigaram</t>
  </si>
  <si>
    <t>Maddur</t>
  </si>
  <si>
    <t>Rayaparthy</t>
  </si>
  <si>
    <t>Mylaram</t>
  </si>
  <si>
    <t>Shayampet</t>
  </si>
  <si>
    <t>Pedda Kodepaka</t>
  </si>
  <si>
    <t>Dharmasagar</t>
  </si>
  <si>
    <t>Jainath</t>
  </si>
  <si>
    <t xml:space="preserve">Ashwapuram </t>
  </si>
  <si>
    <t>Tummala cheruvu</t>
  </si>
  <si>
    <t xml:space="preserve">Ashwa raopeta </t>
  </si>
  <si>
    <t>Bhcuvarigudem</t>
  </si>
  <si>
    <t xml:space="preserve">Peda midicileru </t>
  </si>
  <si>
    <t>Jammichedu</t>
  </si>
  <si>
    <t>Sangala</t>
  </si>
  <si>
    <t>Nagardoddi</t>
  </si>
  <si>
    <t>Thatikuta</t>
  </si>
  <si>
    <t>Guddamdoddi</t>
  </si>
  <si>
    <t>Narmetta</t>
  </si>
  <si>
    <t>Mallannagandi Reservoir</t>
  </si>
  <si>
    <t>Kodakandla</t>
  </si>
  <si>
    <t>Ghanpur(Stn)</t>
  </si>
  <si>
    <t>Raghunathpalli</t>
  </si>
  <si>
    <t>Chilpur</t>
  </si>
  <si>
    <t>Makthal</t>
  </si>
  <si>
    <t>Bhoothpur</t>
  </si>
  <si>
    <t>Sangambanda</t>
  </si>
  <si>
    <t>Yeldurthy</t>
  </si>
  <si>
    <t>Masaipet</t>
  </si>
  <si>
    <t>Kollapur</t>
  </si>
  <si>
    <t>Singotam</t>
  </si>
  <si>
    <t>LS</t>
  </si>
  <si>
    <t>Ellur</t>
  </si>
  <si>
    <t>Peddakothapally</t>
  </si>
  <si>
    <t xml:space="preserve">Jonnalabogada </t>
  </si>
  <si>
    <t>Nagarkurnool</t>
  </si>
  <si>
    <t>Gudipally</t>
  </si>
  <si>
    <t>Chandrasagar</t>
  </si>
  <si>
    <t xml:space="preserve">Munugode </t>
  </si>
  <si>
    <t>Solipur</t>
  </si>
  <si>
    <t xml:space="preserve">Deverakonda </t>
  </si>
  <si>
    <t>Deverakonda</t>
  </si>
  <si>
    <t xml:space="preserve">Devarkonda </t>
  </si>
  <si>
    <t>Pendlipakala</t>
  </si>
  <si>
    <t xml:space="preserve">PA Pally </t>
  </si>
  <si>
    <t>P.A.Pally</t>
  </si>
  <si>
    <t>Waddipatla</t>
  </si>
  <si>
    <t>Ibrahimpatnam</t>
  </si>
  <si>
    <t>Anajipur</t>
  </si>
  <si>
    <t>Pargi</t>
  </si>
  <si>
    <t>Laknapur</t>
  </si>
  <si>
    <t xml:space="preserve">Tandur </t>
  </si>
  <si>
    <t xml:space="preserve">Allapur </t>
  </si>
  <si>
    <t xml:space="preserve">Jungurti </t>
  </si>
  <si>
    <t>Yalal</t>
  </si>
  <si>
    <t xml:space="preserve">Juntupally </t>
  </si>
  <si>
    <t xml:space="preserve">Yalal </t>
  </si>
  <si>
    <t xml:space="preserve">Mudaipet </t>
  </si>
  <si>
    <t xml:space="preserve">Bomraspet </t>
  </si>
  <si>
    <t>Erupumalla</t>
  </si>
  <si>
    <t xml:space="preserve">Mominpet </t>
  </si>
  <si>
    <t xml:space="preserve">Kasulabad </t>
  </si>
  <si>
    <t>Peddamul</t>
  </si>
  <si>
    <t xml:space="preserve">Kotpally </t>
  </si>
  <si>
    <t xml:space="preserve">Vikarabad </t>
  </si>
  <si>
    <t xml:space="preserve">Gottimukala </t>
  </si>
  <si>
    <t>Pothanpalli</t>
  </si>
  <si>
    <t>Jaipoor</t>
  </si>
  <si>
    <t>Nilwai</t>
  </si>
  <si>
    <t>Vemanpalli</t>
  </si>
  <si>
    <t>Mulkala</t>
  </si>
  <si>
    <t>Manchiryal</t>
  </si>
  <si>
    <t>Madhanapur</t>
  </si>
  <si>
    <t>Ramanpadu</t>
  </si>
  <si>
    <t>Kothakota</t>
  </si>
  <si>
    <t>Amadabakula</t>
  </si>
  <si>
    <t>Srirangapur</t>
  </si>
  <si>
    <t>Pangal</t>
  </si>
  <si>
    <t>Gopalddine</t>
  </si>
  <si>
    <t>Ryalampad</t>
  </si>
  <si>
    <t>Govindaraopeta</t>
  </si>
  <si>
    <t>Chalvai</t>
  </si>
  <si>
    <t>Venkatapur</t>
  </si>
  <si>
    <t>Palampeta</t>
  </si>
  <si>
    <t xml:space="preserve">Kusumanchi </t>
  </si>
  <si>
    <t>Palair</t>
  </si>
  <si>
    <t>Wyra</t>
  </si>
  <si>
    <t>Devarkadra</t>
  </si>
  <si>
    <t>Bollaram</t>
  </si>
  <si>
    <t>Medak</t>
  </si>
  <si>
    <t xml:space="preserve">Nakirekal </t>
  </si>
  <si>
    <t>Moosi</t>
  </si>
  <si>
    <t>Dindi</t>
  </si>
  <si>
    <t>Kadam</t>
  </si>
  <si>
    <t>Sarangapur</t>
  </si>
  <si>
    <t xml:space="preserve">Swarana </t>
  </si>
  <si>
    <t>Mattampally</t>
  </si>
  <si>
    <t>Yathavakilla</t>
  </si>
  <si>
    <t>Gambhiraopet</t>
  </si>
  <si>
    <t>Narmala</t>
  </si>
  <si>
    <t>Revulapally</t>
  </si>
  <si>
    <t>Nizamsagar</t>
  </si>
  <si>
    <t>Achampet</t>
  </si>
  <si>
    <t>Karimnagar</t>
  </si>
  <si>
    <t>Lower Manair Dam</t>
  </si>
  <si>
    <t xml:space="preserve">Peddavoora </t>
  </si>
  <si>
    <t>Nagarjunasagar</t>
  </si>
  <si>
    <t>Soan</t>
  </si>
  <si>
    <t>Gandhinagar</t>
  </si>
  <si>
    <t>Nandipet</t>
  </si>
  <si>
    <t>Kandakurthi</t>
  </si>
  <si>
    <t>Sri Ramsagar project</t>
  </si>
  <si>
    <t>Ramagundam</t>
  </si>
  <si>
    <t>Yellampelli</t>
  </si>
  <si>
    <t>Pulkal</t>
  </si>
  <si>
    <t>Singoor</t>
  </si>
  <si>
    <t>Singoor Reservoir</t>
  </si>
  <si>
    <t>Name of the Reservior</t>
  </si>
  <si>
    <t>TWSA</t>
  </si>
  <si>
    <t xml:space="preserve">Ashwaraopeta </t>
  </si>
  <si>
    <t>Jangaon</t>
  </si>
  <si>
    <t>Kamareddy</t>
  </si>
  <si>
    <t>Khammam</t>
  </si>
  <si>
    <t>Kumurambheem (Asifabad)</t>
  </si>
  <si>
    <t>Mahabubnagar</t>
  </si>
  <si>
    <t xml:space="preserve">Achampet </t>
  </si>
  <si>
    <t>Nalgonda</t>
  </si>
  <si>
    <t>Nirmal</t>
  </si>
  <si>
    <t>Peddapalli</t>
  </si>
  <si>
    <t xml:space="preserve">Sri pada sagar project Yellampelli </t>
  </si>
  <si>
    <t>Rajanna sircilla</t>
  </si>
  <si>
    <t>Sangareddy</t>
  </si>
  <si>
    <t>Shankarampeta</t>
  </si>
  <si>
    <t>SRIRANGAPUR</t>
  </si>
  <si>
    <t>Warangal (Rural)</t>
  </si>
  <si>
    <t>Sl No.</t>
  </si>
  <si>
    <t>No.</t>
  </si>
  <si>
    <t>Bhoopalpally</t>
  </si>
  <si>
    <t xml:space="preserve">Jogulamba Gadwal </t>
  </si>
  <si>
    <t>Priyadarshini Jurala Project</t>
  </si>
  <si>
    <t xml:space="preserve">Nizamsagar project </t>
  </si>
  <si>
    <t>Srisailam Project</t>
  </si>
  <si>
    <t xml:space="preserve">Suryapet </t>
  </si>
  <si>
    <t>Pulichinthala Project</t>
  </si>
  <si>
    <t xml:space="preserve">Bhadradri Kothaugdem </t>
  </si>
  <si>
    <t>Paloncha</t>
  </si>
  <si>
    <t>Yanmbail</t>
  </si>
  <si>
    <t xml:space="preserve">Musi project 
Krishna River basin 
</t>
  </si>
  <si>
    <t xml:space="preserve">Dindi
 Krishna River basin
</t>
  </si>
  <si>
    <t>Chandampet (M)(V)</t>
  </si>
  <si>
    <t>Teldevarapalli</t>
  </si>
  <si>
    <t xml:space="preserve">Dindi LIS 
Krishna River basin
</t>
  </si>
  <si>
    <t>Bhainsa</t>
  </si>
  <si>
    <t xml:space="preserve">Wanaparty </t>
  </si>
  <si>
    <t xml:space="preserve">Sarlasagar
Krishna River basin 
</t>
  </si>
  <si>
    <t>Khanapur</t>
  </si>
  <si>
    <t>Thamsi</t>
  </si>
  <si>
    <t>Charla</t>
  </si>
  <si>
    <t>Bayyaram</t>
  </si>
  <si>
    <t xml:space="preserve">Nizamabad </t>
  </si>
  <si>
    <t xml:space="preserve">Dharpally </t>
  </si>
  <si>
    <t xml:space="preserve">Warangal Urban </t>
  </si>
  <si>
    <t>Category</t>
  </si>
  <si>
    <t xml:space="preserve">Lower Penganga </t>
  </si>
  <si>
    <t xml:space="preserve">Sathnala Project </t>
  </si>
  <si>
    <t xml:space="preserve">Palem vagu  </t>
  </si>
  <si>
    <t xml:space="preserve">Gundlavagu </t>
  </si>
  <si>
    <t>Boggulavagu Project</t>
  </si>
  <si>
    <t xml:space="preserve">Laknavaram Lake 
</t>
  </si>
  <si>
    <t xml:space="preserve">Tummala cheruvu </t>
  </si>
  <si>
    <t>Ankamma cheruvu</t>
  </si>
  <si>
    <t xml:space="preserve">Pedda vagu project 
</t>
  </si>
  <si>
    <t xml:space="preserve">Taliperu project </t>
  </si>
  <si>
    <t xml:space="preserve">Kinnersani reservoir 
</t>
  </si>
  <si>
    <t xml:space="preserve">Veldanda Reservoir </t>
  </si>
  <si>
    <t xml:space="preserve">Bommakur Reservoir </t>
  </si>
  <si>
    <t xml:space="preserve">Bayyannavagu Balancing Reservoir </t>
  </si>
  <si>
    <t xml:space="preserve">Aswaraopalli Reservoir </t>
  </si>
  <si>
    <t xml:space="preserve">Rajavaram Reservoir </t>
  </si>
  <si>
    <t xml:space="preserve">KLI  Reservoir </t>
  </si>
  <si>
    <t xml:space="preserve">Sangala Balancing Reservoir </t>
  </si>
  <si>
    <t>Thatikunta  Bal.Reservoir</t>
  </si>
  <si>
    <t>Nagardoddi Bal.Reservoir</t>
  </si>
  <si>
    <t xml:space="preserve">Guddamdoddi Balancing Reservoir </t>
  </si>
  <si>
    <t xml:space="preserve">Gandipally reservoir  </t>
  </si>
  <si>
    <t xml:space="preserve">LT Bayyaram </t>
  </si>
  <si>
    <t xml:space="preserve">Lanka sagar project </t>
  </si>
  <si>
    <t xml:space="preserve">Palair Krishna 
</t>
  </si>
  <si>
    <t>River basin</t>
  </si>
  <si>
    <t xml:space="preserve">Wyra Krishna
</t>
  </si>
  <si>
    <t xml:space="preserve">Vattivagu Project
</t>
  </si>
  <si>
    <t>P.P.Rao Project</t>
  </si>
  <si>
    <t xml:space="preserve">N.T.R. Project 
</t>
  </si>
  <si>
    <t>Peddavagu Jagannnathpur</t>
  </si>
  <si>
    <t xml:space="preserve">Sri Kumurambheem ( Ada) Project 
</t>
  </si>
  <si>
    <t xml:space="preserve">Gollavagu Project
</t>
  </si>
  <si>
    <t xml:space="preserve">Ralivagu
</t>
  </si>
  <si>
    <t>Nilwai Project</t>
  </si>
  <si>
    <t xml:space="preserve">Bhoothpur  Balancing Reservoir </t>
  </si>
  <si>
    <t xml:space="preserve">Sangabanda  Balancing Reservoir </t>
  </si>
  <si>
    <t>Koilsagar Reservoir</t>
  </si>
  <si>
    <t xml:space="preserve">Jurala Back Water </t>
  </si>
  <si>
    <t xml:space="preserve">Haldi Project </t>
  </si>
  <si>
    <t xml:space="preserve">Ghanapur anicut </t>
  </si>
  <si>
    <t xml:space="preserve">Pocharam Reservoir 
</t>
  </si>
  <si>
    <t xml:space="preserve">Srivarisamudram </t>
  </si>
  <si>
    <r>
      <t>Ellur Balancing Reservoir</t>
    </r>
    <r>
      <rPr>
        <sz val="10"/>
        <color rgb="FF000000"/>
        <rFont val="Calibri"/>
        <family val="2"/>
        <scheme val="minor"/>
      </rPr>
      <t xml:space="preserve"> </t>
    </r>
  </si>
  <si>
    <r>
      <t>Mahathmagandhi Reservoir</t>
    </r>
    <r>
      <rPr>
        <sz val="10"/>
        <color rgb="FF000000"/>
        <rFont val="Calibri"/>
        <family val="2"/>
        <scheme val="minor"/>
      </rPr>
      <t/>
    </r>
  </si>
  <si>
    <r>
      <t>Gudipally Reservoir</t>
    </r>
    <r>
      <rPr>
        <sz val="10"/>
        <color rgb="FF000000"/>
        <rFont val="Calibri"/>
        <family val="2"/>
        <scheme val="minor"/>
      </rPr>
      <t xml:space="preserve"> </t>
    </r>
  </si>
  <si>
    <r>
      <t>Chandapoor</t>
    </r>
    <r>
      <rPr>
        <sz val="10"/>
        <color rgb="FF000000"/>
        <rFont val="Calibri"/>
        <family val="2"/>
        <scheme val="minor"/>
      </rPr>
      <t xml:space="preserve"> </t>
    </r>
  </si>
  <si>
    <t xml:space="preserve">Gandhi sagar project 
</t>
  </si>
  <si>
    <t xml:space="preserve">Kothacheruvu 
</t>
  </si>
  <si>
    <t xml:space="preserve">Pendlipakala Reservoir
</t>
  </si>
  <si>
    <t xml:space="preserve">Akkampally Reservior 
</t>
  </si>
  <si>
    <t xml:space="preserve">Putttamgandi Reser (AMRP) 
</t>
  </si>
  <si>
    <t>Mother Reservoir</t>
  </si>
  <si>
    <t xml:space="preserve">Ramadugu Project </t>
  </si>
  <si>
    <t xml:space="preserve">Koulas nala project </t>
  </si>
  <si>
    <r>
      <t>Thotapally tank</t>
    </r>
    <r>
      <rPr>
        <sz val="10"/>
        <color rgb="FF000000"/>
        <rFont val="Calibri"/>
        <family val="2"/>
        <scheme val="minor"/>
      </rPr>
      <t/>
    </r>
  </si>
  <si>
    <t>Shanigaram Reservoir</t>
  </si>
  <si>
    <t>Indirammasagar</t>
  </si>
  <si>
    <r>
      <t>Laknnpur Project</t>
    </r>
    <r>
      <rPr>
        <sz val="10"/>
        <color rgb="FF000000"/>
        <rFont val="Calibri"/>
        <family val="2"/>
        <scheme val="minor"/>
      </rPr>
      <t xml:space="preserve"> </t>
    </r>
  </si>
  <si>
    <r>
      <t xml:space="preserve">Allapur Project </t>
    </r>
    <r>
      <rPr>
        <sz val="10"/>
        <color rgb="FF000000"/>
        <rFont val="Calibri"/>
        <family val="2"/>
        <scheme val="minor"/>
      </rPr>
      <t xml:space="preserve"> </t>
    </r>
  </si>
  <si>
    <r>
      <t>Sree Ramula Vari Project</t>
    </r>
    <r>
      <rPr>
        <sz val="10"/>
        <color rgb="FF000000"/>
        <rFont val="Calibri"/>
        <family val="2"/>
        <scheme val="minor"/>
      </rPr>
      <t xml:space="preserve"> </t>
    </r>
  </si>
  <si>
    <r>
      <t xml:space="preserve">Juntupally Project </t>
    </r>
    <r>
      <rPr>
        <sz val="10"/>
        <color rgb="FF000000"/>
        <rFont val="Calibri"/>
        <family val="2"/>
        <scheme val="minor"/>
      </rPr>
      <t xml:space="preserve"> </t>
    </r>
  </si>
  <si>
    <r>
      <t>Chenna Vagu Project</t>
    </r>
    <r>
      <rPr>
        <sz val="10"/>
        <color rgb="FF000000"/>
        <rFont val="Calibri"/>
        <family val="2"/>
        <scheme val="minor"/>
      </rPr>
      <t xml:space="preserve"> </t>
    </r>
  </si>
  <si>
    <t>Kakaravani Project</t>
  </si>
  <si>
    <r>
      <t xml:space="preserve">Shiva Sagar Project </t>
    </r>
    <r>
      <rPr>
        <sz val="10"/>
        <color rgb="FF000000"/>
        <rFont val="Calibri"/>
        <family val="2"/>
        <scheme val="minor"/>
      </rPr>
      <t xml:space="preserve"> </t>
    </r>
  </si>
  <si>
    <r>
      <t xml:space="preserve">Nandi Vagu Project </t>
    </r>
    <r>
      <rPr>
        <sz val="10"/>
        <color rgb="FF000000"/>
        <rFont val="Calibri"/>
        <family val="2"/>
        <scheme val="minor"/>
      </rPr>
      <t xml:space="preserve"> </t>
    </r>
  </si>
  <si>
    <r>
      <t>Kotipallivagu Project</t>
    </r>
    <r>
      <rPr>
        <sz val="10"/>
        <color theme="1"/>
        <rFont val="Calibri"/>
        <family val="2"/>
        <scheme val="minor"/>
      </rPr>
      <t xml:space="preserve">  </t>
    </r>
  </si>
  <si>
    <r>
      <t>Sarpan Pally Project</t>
    </r>
    <r>
      <rPr>
        <sz val="10"/>
        <color rgb="FF000000"/>
        <rFont val="Calibri"/>
        <family val="2"/>
        <scheme val="minor"/>
      </rPr>
      <t xml:space="preserve"> </t>
    </r>
  </si>
  <si>
    <r>
      <t>Mylaram Reservoir</t>
    </r>
    <r>
      <rPr>
        <sz val="10"/>
        <color rgb="FF000000"/>
        <rFont val="Calibri"/>
        <family val="2"/>
        <scheme val="minor"/>
      </rPr>
      <t xml:space="preserve"> </t>
    </r>
  </si>
  <si>
    <r>
      <t>Salivagu Project</t>
    </r>
    <r>
      <rPr>
        <sz val="10"/>
        <color rgb="FF000000"/>
        <rFont val="Calibri"/>
        <family val="2"/>
        <scheme val="minor"/>
      </rPr>
      <t xml:space="preserve"> </t>
    </r>
  </si>
  <si>
    <r>
      <t>Dharmasagar Reservoir</t>
    </r>
    <r>
      <rPr>
        <sz val="10"/>
        <color rgb="FF000000"/>
        <rFont val="Calibri"/>
        <family val="2"/>
        <scheme val="minor"/>
      </rPr>
      <t xml:space="preserve"> </t>
    </r>
  </si>
  <si>
    <t xml:space="preserve">Suddavagru Gaddanna  
</t>
  </si>
  <si>
    <t xml:space="preserve">Swarna project
</t>
  </si>
  <si>
    <t xml:space="preserve">UMD 
</t>
  </si>
  <si>
    <t xml:space="preserve">Vemuluri Project </t>
  </si>
  <si>
    <t xml:space="preserve">RangaswamY reservior </t>
  </si>
  <si>
    <r>
      <t>Yenkunta reservior</t>
    </r>
    <r>
      <rPr>
        <sz val="10"/>
        <color rgb="FF000000"/>
        <rFont val="Calibri"/>
        <family val="2"/>
        <scheme val="minor"/>
      </rPr>
      <t xml:space="preserve"> </t>
    </r>
  </si>
  <si>
    <r>
      <t>Ukachettuvagu</t>
    </r>
    <r>
      <rPr>
        <sz val="10"/>
        <color rgb="FF000000"/>
        <rFont val="Calibri"/>
        <family val="2"/>
        <scheme val="minor"/>
      </rPr>
      <t xml:space="preserve"> </t>
    </r>
  </si>
  <si>
    <t xml:space="preserve">Gopalddine reservior </t>
  </si>
  <si>
    <t>A1 - KMR  - Kamareddy</t>
  </si>
  <si>
    <t>A2 - KRN  - Karimnagar</t>
  </si>
  <si>
    <t>A3 - MAN - Mancherial</t>
  </si>
  <si>
    <t>B4 - MDK -Medak</t>
  </si>
  <si>
    <t>B6 - WPY - Wanarpathy</t>
  </si>
  <si>
    <t xml:space="preserve">C8 - MBD - Mehabubabad </t>
  </si>
  <si>
    <t>Ø</t>
  </si>
  <si>
    <t xml:space="preserve">Sarlasagar
</t>
  </si>
  <si>
    <t xml:space="preserve">Ryalampad Balancing Reservoir
</t>
  </si>
  <si>
    <t>Adilabad</t>
  </si>
  <si>
    <t xml:space="preserve">Sadarmatt Anicut </t>
  </si>
  <si>
    <t xml:space="preserve">Mathadi vagu </t>
  </si>
  <si>
    <t>Kulcharam</t>
  </si>
  <si>
    <t>B5 - RGR - Rangareddy</t>
  </si>
  <si>
    <t>Gadwal</t>
  </si>
  <si>
    <t>Maldakal</t>
  </si>
  <si>
    <t>Laddanur Reservoir</t>
  </si>
  <si>
    <t xml:space="preserve">Inapur Reservoir </t>
  </si>
  <si>
    <t>Komura velly</t>
  </si>
  <si>
    <t>Mangapet</t>
  </si>
  <si>
    <t xml:space="preserve">Malluruvagu (Narasimhasagar)
</t>
  </si>
  <si>
    <t>Dharur</t>
  </si>
  <si>
    <t>Rajiv Bhima LIS</t>
  </si>
  <si>
    <t>Mahathama Gandhi Kalwakurthy LIS</t>
  </si>
  <si>
    <t xml:space="preserve">Ghanpur Reservoir 
</t>
  </si>
  <si>
    <t>Season</t>
  </si>
  <si>
    <t xml:space="preserve">Gopalddine </t>
  </si>
  <si>
    <t>Rangaswamy</t>
  </si>
  <si>
    <t>Yenkunta</t>
  </si>
  <si>
    <t xml:space="preserve">Ramappa 
</t>
  </si>
  <si>
    <t>Mandal</t>
  </si>
  <si>
    <t>Village</t>
  </si>
  <si>
    <t xml:space="preserve">Godavari </t>
  </si>
  <si>
    <t>Godavari</t>
  </si>
  <si>
    <t xml:space="preserve">Krishna </t>
  </si>
  <si>
    <t>1995 (9.66) Krishna</t>
  </si>
  <si>
    <t xml:space="preserve">1931 (17.90) 
Godavari
</t>
  </si>
  <si>
    <t xml:space="preserve">1985 (24.07)
 Godavari </t>
  </si>
  <si>
    <t>Krishna</t>
  </si>
  <si>
    <t xml:space="preserve"> Godavari</t>
  </si>
  <si>
    <t xml:space="preserve"> Godavari </t>
  </si>
  <si>
    <t xml:space="preserve">  Godavari </t>
  </si>
  <si>
    <t xml:space="preserve">1989 (29.91) Godavari </t>
  </si>
  <si>
    <t xml:space="preserve">Krishna  </t>
  </si>
  <si>
    <t xml:space="preserve"> Reservior</t>
  </si>
  <si>
    <t xml:space="preserve">River Basin </t>
  </si>
  <si>
    <t xml:space="preserve">C7 - BDR - Badradri  </t>
  </si>
  <si>
    <t xml:space="preserve">Nizamsagar </t>
  </si>
  <si>
    <t xml:space="preserve">Pocharam  </t>
  </si>
  <si>
    <t>L</t>
  </si>
  <si>
    <t xml:space="preserve">M </t>
  </si>
  <si>
    <t>Cat.</t>
  </si>
  <si>
    <t xml:space="preserve">S </t>
  </si>
  <si>
    <t xml:space="preserve">L </t>
  </si>
  <si>
    <t xml:space="preserve"> </t>
  </si>
  <si>
    <t xml:space="preserve">Gandipally </t>
  </si>
  <si>
    <t xml:space="preserve"> Village</t>
  </si>
  <si>
    <t>M</t>
  </si>
  <si>
    <t xml:space="preserve">Karim  nagar </t>
  </si>
  <si>
    <t>Kama     reddy</t>
  </si>
  <si>
    <t xml:space="preserve">Veldanda </t>
  </si>
  <si>
    <t xml:space="preserve">Bommakur </t>
  </si>
  <si>
    <t xml:space="preserve">Mallannagandi </t>
  </si>
  <si>
    <t xml:space="preserve">Bayyannavagu </t>
  </si>
  <si>
    <t xml:space="preserve">Ghanpur </t>
  </si>
  <si>
    <t xml:space="preserve">Aswaraopalli </t>
  </si>
  <si>
    <t xml:space="preserve">Rajavaram </t>
  </si>
  <si>
    <t xml:space="preserve">Tummala </t>
  </si>
  <si>
    <t>Manch iryal</t>
  </si>
  <si>
    <t>Ranga  Reddy</t>
  </si>
  <si>
    <t xml:space="preserve">Kadam </t>
  </si>
  <si>
    <t>Siddi               pet</t>
  </si>
  <si>
    <t>C9 - YDR - Yadadri</t>
  </si>
  <si>
    <t>Dist.</t>
  </si>
  <si>
    <t>River Basin</t>
  </si>
  <si>
    <t>WSA</t>
  </si>
  <si>
    <t xml:space="preserve"> Godavari basin</t>
  </si>
  <si>
    <t>Godavari basin</t>
  </si>
  <si>
    <t xml:space="preserve">Boggulavagu Project </t>
  </si>
  <si>
    <t>Malluruvagu (Narasimhasagar)</t>
  </si>
  <si>
    <t>Bhadradri Kothaugdem</t>
  </si>
  <si>
    <t xml:space="preserve">Ankamma cheruvu  </t>
  </si>
  <si>
    <t xml:space="preserve">Pedda vagu project </t>
  </si>
  <si>
    <t xml:space="preserve">Taliperu project  </t>
  </si>
  <si>
    <t>Veldanda Reservoir</t>
  </si>
  <si>
    <t>Bommakur Reservoir</t>
  </si>
  <si>
    <t xml:space="preserve">Mallannagandi Reservoir </t>
  </si>
  <si>
    <t>Bayyannavagu Balancing Reservoir</t>
  </si>
  <si>
    <t>Ghanpur Reservoir</t>
  </si>
  <si>
    <t xml:space="preserve">Ghanpur Reservoir </t>
  </si>
  <si>
    <t>Aswaraopalli Reservoir</t>
  </si>
  <si>
    <t>Rajavaram Reservoir</t>
  </si>
  <si>
    <t>Jogulamba Gadwal</t>
  </si>
  <si>
    <t>KLI  Reservoir</t>
  </si>
  <si>
    <t>Sangala Balancing Reservoir</t>
  </si>
  <si>
    <t>Dhuarur</t>
  </si>
  <si>
    <t>Vattivagu Project</t>
  </si>
  <si>
    <t xml:space="preserve">N.T.R. Project </t>
  </si>
  <si>
    <t xml:space="preserve">Gollavagu Project </t>
  </si>
  <si>
    <t xml:space="preserve">Ralivagu </t>
  </si>
  <si>
    <t>Bhoothpur  Balancing Reservoir</t>
  </si>
  <si>
    <t xml:space="preserve">Ellur Balancing Reservoir </t>
  </si>
  <si>
    <t xml:space="preserve">Mahathmagandhi Reservoir </t>
  </si>
  <si>
    <t>Gudipally Reservoir</t>
  </si>
  <si>
    <t xml:space="preserve">Chandapoor </t>
  </si>
  <si>
    <t>Gandhi sagar project  - Krishna basin</t>
  </si>
  <si>
    <t>Kothacheruvu - Krishna basin</t>
  </si>
  <si>
    <t>NSP, Krishna river basin</t>
  </si>
  <si>
    <t>Pendlipakala Reservoir - Krishna basin</t>
  </si>
  <si>
    <t>Akkampally Reservior - Krishna basin</t>
  </si>
  <si>
    <t>Putttamgandi Reser (AMRP) - Krishna basin</t>
  </si>
  <si>
    <t>Nizamabad</t>
  </si>
  <si>
    <t>Koulas nala project</t>
  </si>
  <si>
    <t xml:space="preserve">Indirammasagar </t>
  </si>
  <si>
    <t>Siddipet</t>
  </si>
  <si>
    <t xml:space="preserve">Shanigaram Reservoir </t>
  </si>
  <si>
    <t>Bejjanki</t>
  </si>
  <si>
    <t xml:space="preserve">Thotapally tank </t>
  </si>
  <si>
    <t>Vikarabad</t>
  </si>
  <si>
    <t xml:space="preserve">Laknnpur Project </t>
  </si>
  <si>
    <t xml:space="preserve">Allapur Project  </t>
  </si>
  <si>
    <t>Sree Ramula Vari Project</t>
  </si>
  <si>
    <t xml:space="preserve">Juntupally Project  </t>
  </si>
  <si>
    <t>Chenna Vagu Project</t>
  </si>
  <si>
    <t xml:space="preserve">Shiva Sagar Project  </t>
  </si>
  <si>
    <t xml:space="preserve">Kakaravani Project  </t>
  </si>
  <si>
    <t xml:space="preserve">Nandi Vagu Project  </t>
  </si>
  <si>
    <t xml:space="preserve">Kotipallivagu Project </t>
  </si>
  <si>
    <t xml:space="preserve">Sarpan Pally Project </t>
  </si>
  <si>
    <t xml:space="preserve">Mylaram Reservoir </t>
  </si>
  <si>
    <t>Salivagu Project</t>
  </si>
  <si>
    <t>Warangal Urban</t>
  </si>
  <si>
    <t xml:space="preserve">Dharmasagar Reservoir </t>
  </si>
  <si>
    <t>Wanaparty</t>
  </si>
  <si>
    <t>Ukachettuvagu</t>
  </si>
  <si>
    <t xml:space="preserve">Yenkunta reservior </t>
  </si>
  <si>
    <t>.</t>
  </si>
  <si>
    <t>Karim   nagar</t>
  </si>
  <si>
    <t>Kumura
mbheem</t>
  </si>
  <si>
    <t>Ranga reddy</t>
  </si>
  <si>
    <t xml:space="preserve"> Krishna</t>
  </si>
  <si>
    <t xml:space="preserve">Godavari  </t>
  </si>
  <si>
    <t xml:space="preserve">Krishna   </t>
  </si>
  <si>
    <t xml:space="preserve"> Godavari  </t>
  </si>
  <si>
    <t xml:space="preserve"> Krishna  </t>
  </si>
  <si>
    <t>Reservior</t>
  </si>
  <si>
    <t xml:space="preserve"> Karimnagar</t>
  </si>
  <si>
    <t xml:space="preserve"> Mancherial</t>
  </si>
  <si>
    <t>Gollavagu Project</t>
  </si>
  <si>
    <t>Ralivagu</t>
  </si>
  <si>
    <t xml:space="preserve"> Rangareddy</t>
  </si>
  <si>
    <t>Wanarpathy</t>
  </si>
  <si>
    <t xml:space="preserve">Ukachettuvagu </t>
  </si>
  <si>
    <t xml:space="preserve">Badradri  </t>
  </si>
  <si>
    <t>Bhcuvari</t>
  </si>
  <si>
    <t>gudem</t>
  </si>
  <si>
    <t>Pedda vagu project</t>
  </si>
  <si>
    <t>Remarks</t>
  </si>
  <si>
    <t>Kinnersani reservoir</t>
  </si>
  <si>
    <t xml:space="preserve">Crocodile conservation </t>
  </si>
  <si>
    <t>Jogulamba Gadwaln</t>
  </si>
  <si>
    <t>DHARUR</t>
  </si>
  <si>
    <t>Ryalampad Balancing Reservoir</t>
  </si>
  <si>
    <t>JS Bhupalapally</t>
  </si>
  <si>
    <t>Laknavaram Lake</t>
  </si>
  <si>
    <t>Ramappa Reservoir</t>
  </si>
  <si>
    <t>Pocharam Reservoir</t>
  </si>
  <si>
    <t>Admin control of Kamareddy</t>
  </si>
  <si>
    <t>Ada</t>
  </si>
  <si>
    <t xml:space="preserve">Sri Kumurambheem ( Ada) Project </t>
  </si>
  <si>
    <t xml:space="preserve">Khammam </t>
  </si>
  <si>
    <t xml:space="preserve">Wyra </t>
  </si>
  <si>
    <t>4797                           1128</t>
  </si>
  <si>
    <t xml:space="preserve">Only 40% in Mahabubnagar </t>
  </si>
  <si>
    <t>Nagarkarnool</t>
  </si>
  <si>
    <t xml:space="preserve">Rajiv Bhima LIS </t>
  </si>
  <si>
    <t xml:space="preserve">Mahathama Gandhi Kalwakurthy LIS </t>
  </si>
  <si>
    <t xml:space="preserve">Nalgonda </t>
  </si>
  <si>
    <t xml:space="preserve">Musi project </t>
  </si>
  <si>
    <t xml:space="preserve">Dindi LIS </t>
  </si>
  <si>
    <t xml:space="preserve">Suddavagru Gaddanna  </t>
  </si>
  <si>
    <t xml:space="preserve">Swarna project </t>
  </si>
  <si>
    <t xml:space="preserve">UMD </t>
  </si>
  <si>
    <t>Suryapet</t>
  </si>
  <si>
    <t>Vemuluri Project Krishna River basin</t>
  </si>
  <si>
    <t>Sarlasagar</t>
  </si>
  <si>
    <t xml:space="preserve">Sl no. </t>
  </si>
  <si>
    <t xml:space="preserve"> Krishna </t>
  </si>
  <si>
    <t>Name of the Mandal</t>
  </si>
  <si>
    <t>Name of the Village</t>
  </si>
  <si>
    <t>Seaso-nality</t>
  </si>
  <si>
    <t>Pocharam</t>
  </si>
  <si>
    <t xml:space="preserve">Pocharam Reservoir </t>
  </si>
  <si>
    <t xml:space="preserve">Kinnersani reservoir </t>
  </si>
  <si>
    <t>Wanaparthy 20%; Mahabubanagar 40%; Gadwal40%</t>
  </si>
  <si>
    <t>1931 (17.90)</t>
  </si>
  <si>
    <t>1985(24.07)</t>
  </si>
  <si>
    <t xml:space="preserve">1995 (9.66) Krishna </t>
  </si>
  <si>
    <t xml:space="preserve">1985(24.07)  Godavari </t>
  </si>
  <si>
    <t>1967 (312.05) Krishna</t>
  </si>
  <si>
    <t xml:space="preserve">1977 (90.31) </t>
  </si>
  <si>
    <t xml:space="preserve">(-)20.18 Godavari </t>
  </si>
  <si>
    <t xml:space="preserve">1931  (17.90) Godavari </t>
  </si>
  <si>
    <t>Small Reservoirs (Krishna River basin)</t>
  </si>
  <si>
    <t>Sl. No.</t>
  </si>
  <si>
    <t>Jogulamba Gadwal (5)</t>
  </si>
  <si>
    <t xml:space="preserve">Gadwal </t>
  </si>
  <si>
    <t>Sangala Balancing</t>
  </si>
  <si>
    <t xml:space="preserve">Nagardoddi Bal. Reservoir </t>
  </si>
  <si>
    <t xml:space="preserve">Thatikunta  Bal. Reservoir </t>
  </si>
  <si>
    <t xml:space="preserve">Guddamdoddi Bal.Reservoir </t>
  </si>
  <si>
    <t xml:space="preserve">Bhoothpur  Bal. Reservoir </t>
  </si>
  <si>
    <t xml:space="preserve">Sangabanda  Bal. Reservoir </t>
  </si>
  <si>
    <t xml:space="preserve">Gandhi sagar project </t>
  </si>
  <si>
    <t>Munugode</t>
  </si>
  <si>
    <t>Kothacheruvu</t>
  </si>
  <si>
    <t xml:space="preserve">Devera konda </t>
  </si>
  <si>
    <t xml:space="preserve">Devar konda </t>
  </si>
  <si>
    <t>Akkampally Reservior</t>
  </si>
  <si>
    <t>Putttamgandi Reser (AMRP)</t>
  </si>
  <si>
    <t>-</t>
  </si>
  <si>
    <t>Madhana pur</t>
  </si>
  <si>
    <t>Yenkunta reservior</t>
  </si>
  <si>
    <t>Rangaswamy reservior</t>
  </si>
  <si>
    <t>Gopalddine reservior</t>
  </si>
  <si>
    <t xml:space="preserve">Srivari samudram </t>
  </si>
  <si>
    <t>RangaReddy (1)</t>
  </si>
  <si>
    <t>Indiramma sagar</t>
  </si>
  <si>
    <t>Ibrahim patnam</t>
  </si>
  <si>
    <t xml:space="preserve">Chenna Vagu Project </t>
  </si>
  <si>
    <t xml:space="preserve">Shiva Sagar Project </t>
  </si>
  <si>
    <t xml:space="preserve">Nandi Vagu Project </t>
  </si>
  <si>
    <t>Kotipallivagu Project</t>
  </si>
  <si>
    <t>Sarpan Pally Project</t>
  </si>
  <si>
    <t>Medium reservoirs (Krishna River basin)</t>
  </si>
  <si>
    <t>Nos.</t>
  </si>
  <si>
    <t xml:space="preserve">Jogulamba Gadwal  </t>
  </si>
  <si>
    <t xml:space="preserve">Mahabubnagar </t>
  </si>
  <si>
    <t xml:space="preserve">Koilsagar Reservoir </t>
  </si>
  <si>
    <t xml:space="preserve">Nagarkarnool </t>
  </si>
  <si>
    <t>Musi project</t>
  </si>
  <si>
    <t xml:space="preserve">Dindi </t>
  </si>
  <si>
    <t>Chandam pet (M) (V)</t>
  </si>
  <si>
    <t>Mattam pally</t>
  </si>
  <si>
    <t xml:space="preserve">Palair </t>
  </si>
  <si>
    <t>Kusumanchi</t>
  </si>
  <si>
    <t>Reservoir</t>
  </si>
  <si>
    <t xml:space="preserve">NSP, Krishna </t>
  </si>
  <si>
    <t xml:space="preserve">Musi belt, Krishna </t>
  </si>
  <si>
    <t xml:space="preserve">Nagarkurnool </t>
  </si>
  <si>
    <t xml:space="preserve">Large reservoir ( Krishna River basin ) </t>
  </si>
  <si>
    <t xml:space="preserve">1967 (312.05),  Krishna </t>
  </si>
  <si>
    <t xml:space="preserve">Krishna River basin - Summary </t>
  </si>
  <si>
    <t>Small Reservios</t>
  </si>
  <si>
    <t>Medium Reserviors</t>
  </si>
  <si>
    <t xml:space="preserve">Large Reservior </t>
  </si>
  <si>
    <t xml:space="preserve">Nos. </t>
  </si>
  <si>
    <t>Sadarmatt Anicut </t>
  </si>
  <si>
    <t xml:space="preserve">Gundla vagu </t>
  </si>
  <si>
    <t>Malluruvagu  (Narasimhasagar)</t>
  </si>
  <si>
    <t>Ramadugu Project</t>
  </si>
  <si>
    <t>Dharpally</t>
  </si>
  <si>
    <t xml:space="preserve">Ashwa puram </t>
  </si>
  <si>
    <t xml:space="preserve">Ankamma cheruvu </t>
  </si>
  <si>
    <t xml:space="preserve">Ashwarao peta </t>
  </si>
  <si>
    <t xml:space="preserve">Charla </t>
  </si>
  <si>
    <t>N.T.R. Project</t>
  </si>
  <si>
    <t>Haldi Project</t>
  </si>
  <si>
    <t xml:space="preserve">Ghanapur anicut  </t>
  </si>
  <si>
    <t>Thotapally tank</t>
  </si>
  <si>
    <t xml:space="preserve">Bayyannavagu Balancing  Reservoir </t>
  </si>
  <si>
    <t>Ghanpur (Stn)</t>
  </si>
  <si>
    <t>Pothan palli</t>
  </si>
  <si>
    <t xml:space="preserve">Salivagu Project </t>
  </si>
  <si>
    <t>Dharmasagar Reservoir</t>
  </si>
  <si>
    <t>Dharma sagar</t>
  </si>
  <si>
    <t xml:space="preserve">JS Bhupalapally </t>
  </si>
  <si>
    <t xml:space="preserve">Karimnagar </t>
  </si>
  <si>
    <t xml:space="preserve">Medium reservoirs (Godavari river basin) </t>
  </si>
  <si>
    <t xml:space="preserve">Laknavaram Lake </t>
  </si>
  <si>
    <t>Govindarao peta</t>
  </si>
  <si>
    <t xml:space="preserve">Ramappa Reservoir </t>
  </si>
  <si>
    <t>Nirmal (3)</t>
  </si>
  <si>
    <t xml:space="preserve">Suddavagru Gaddanna </t>
  </si>
  <si>
    <t xml:space="preserve">Bhainsa </t>
  </si>
  <si>
    <t xml:space="preserve">Swarna project  </t>
  </si>
  <si>
    <t>Sri Kumuram bheem (Ada) Project</t>
  </si>
  <si>
    <t>Gambhirao pet</t>
  </si>
  <si>
    <t>Godvari</t>
  </si>
  <si>
    <t xml:space="preserve">Kamareddy </t>
  </si>
  <si>
    <t xml:space="preserve">Kumurambheem (Asifabad) </t>
  </si>
  <si>
    <t xml:space="preserve">Rajanna sircilla </t>
  </si>
  <si>
    <t>Large reservoir ( Godavari River basin )</t>
  </si>
  <si>
    <t xml:space="preserve">Peddapalli </t>
  </si>
  <si>
    <t xml:space="preserve"> Nandipet</t>
  </si>
  <si>
    <t>Rama gundam</t>
  </si>
  <si>
    <t xml:space="preserve">1931 (17.90), Godavari </t>
  </si>
  <si>
    <t xml:space="preserve">1985 (24.07),  Godavari </t>
  </si>
  <si>
    <t xml:space="preserve">1977 (90.31), Godavari </t>
  </si>
  <si>
    <t xml:space="preserve">(20.18), Godavari </t>
  </si>
  <si>
    <t xml:space="preserve">1989, (29.91) Godavari </t>
  </si>
  <si>
    <t xml:space="preserve"> Godavari River basin - Summary </t>
  </si>
  <si>
    <t xml:space="preserve">Krishna and Godavari River basin - Summary </t>
  </si>
  <si>
    <t xml:space="preserve">Total </t>
  </si>
  <si>
    <t>Small Reserviors</t>
  </si>
  <si>
    <t xml:space="preserve">Small Reservoirs - All Districts </t>
  </si>
  <si>
    <t>Small Reservoirs - Study Districts</t>
  </si>
  <si>
    <t xml:space="preserve">Medium Reservoirs - All Districts </t>
  </si>
  <si>
    <t>Medium Reservoirs - Study Districts</t>
  </si>
  <si>
    <t xml:space="preserve">Large Reservoirs - All Districts </t>
  </si>
  <si>
    <t xml:space="preserve">Medak </t>
  </si>
  <si>
    <t>Baseline study for Fisheries Development in Telangana State</t>
  </si>
  <si>
    <t>Reservoir Resources (RSV) for All Districts</t>
  </si>
  <si>
    <t>Reservoir Resources (RSV) Study Districts</t>
  </si>
  <si>
    <t xml:space="preserve">
Godavari
</t>
  </si>
  <si>
    <t>Basin</t>
  </si>
  <si>
    <t>¡</t>
  </si>
  <si>
    <t>Reservoirs - Krishna River Basin</t>
  </si>
  <si>
    <t>Reservoirs - Godavari River Basin</t>
  </si>
  <si>
    <t>Small Reservoirs (Godavari River basin)</t>
  </si>
  <si>
    <t>ANN - 3.15.1.1</t>
  </si>
  <si>
    <t>ANN - 3.15.1.2</t>
  </si>
  <si>
    <t>ANN - 3.15.1.3</t>
  </si>
  <si>
    <t>ANN - 3.15.1.4</t>
  </si>
  <si>
    <t>ANN - 3.15.1.5</t>
  </si>
  <si>
    <t>ANN - 3.15.1.6</t>
  </si>
  <si>
    <t>ANN - 3.15.1.7</t>
  </si>
  <si>
    <t>ANN - 3.15.1.8</t>
  </si>
  <si>
    <t>ANN - 3.15.1.9</t>
  </si>
  <si>
    <t>ANN - 3.15.1.10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</si>
</sst>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u/>
      <sz val="11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7.5"/>
      <color indexed="12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2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sz val="10"/>
      <name val="Calibri"/>
      <family val="2"/>
      <scheme val="minor"/>
    </font>
    <font>
      <sz val="48"/>
      <color theme="1"/>
      <name val="Wingdings"/>
      <charset val="2"/>
    </font>
    <font>
      <sz val="9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Wingdings"/>
      <charset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</font>
    <font>
      <sz val="13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</font>
    <font>
      <b/>
      <sz val="9"/>
      <color theme="0"/>
      <name val="Calibri"/>
      <family val="2"/>
      <scheme val="minor"/>
    </font>
    <font>
      <b/>
      <sz val="10.5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theme="1"/>
      <name val="Wingdings 2"/>
      <family val="1"/>
      <charset val="2"/>
    </font>
    <font>
      <b/>
      <sz val="11"/>
      <color theme="1"/>
      <name val="Wingdings 2"/>
      <family val="1"/>
      <charset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lightDown">
        <fgColor theme="0" tint="-0.14996795556505021"/>
        <bgColor indexed="65"/>
      </patternFill>
    </fill>
    <fill>
      <patternFill patternType="lightUp">
        <fgColor theme="0" tint="-0.14996795556505021"/>
        <bgColor indexed="65"/>
      </patternFill>
    </fill>
    <fill>
      <patternFill patternType="solid">
        <fgColor rgb="FF95B3D7"/>
        <bgColor indexed="64"/>
      </patternFill>
    </fill>
    <fill>
      <patternFill patternType="solid">
        <fgColor theme="4" tint="-0.249977111117893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499984740745262"/>
      </left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499984740745262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/>
      <diagonal/>
    </border>
    <border>
      <left/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hair">
        <color theme="0" tint="-0.24994659260841701"/>
      </right>
      <top/>
      <bottom/>
      <diagonal/>
    </border>
    <border>
      <left style="dotted">
        <color rgb="FFA6A6A6"/>
      </left>
      <right style="dotted">
        <color rgb="FFA6A6A6"/>
      </right>
      <top/>
      <bottom style="dotted">
        <color rgb="FFA6A6A6"/>
      </bottom>
      <diagonal/>
    </border>
    <border>
      <left/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/>
      <top style="hair">
        <color rgb="FFA6A6A6"/>
      </top>
      <bottom style="hair">
        <color rgb="FFA6A6A6"/>
      </bottom>
      <diagonal/>
    </border>
    <border>
      <left/>
      <right style="hair">
        <color rgb="FFA6A6A6"/>
      </right>
      <top style="hair">
        <color rgb="FFA6A6A6"/>
      </top>
      <bottom/>
      <diagonal/>
    </border>
    <border>
      <left/>
      <right style="hair">
        <color rgb="FFA6A6A6"/>
      </right>
      <top/>
      <bottom/>
      <diagonal/>
    </border>
    <border>
      <left/>
      <right style="hair">
        <color rgb="FFA6A6A6"/>
      </right>
      <top/>
      <bottom style="hair">
        <color rgb="FFA6A6A6"/>
      </bottom>
      <diagonal/>
    </border>
    <border>
      <left style="hair">
        <color rgb="FFA6A6A6"/>
      </left>
      <right style="hair">
        <color rgb="FFA6A6A6"/>
      </right>
      <top style="hair">
        <color rgb="FFA6A6A6"/>
      </top>
      <bottom/>
      <diagonal/>
    </border>
    <border>
      <left style="hair">
        <color rgb="FFA6A6A6"/>
      </left>
      <right/>
      <top style="hair">
        <color rgb="FFA6A6A6"/>
      </top>
      <bottom/>
      <diagonal/>
    </border>
    <border>
      <left style="hair">
        <color rgb="FFA6A6A6"/>
      </left>
      <right style="hair">
        <color rgb="FFA6A6A6"/>
      </right>
      <top/>
      <bottom style="hair">
        <color rgb="FFA6A6A6"/>
      </bottom>
      <diagonal/>
    </border>
    <border>
      <left style="hair">
        <color rgb="FFA6A6A6"/>
      </left>
      <right style="hair">
        <color rgb="FFA6A6A6"/>
      </right>
      <top/>
      <bottom/>
      <diagonal/>
    </border>
    <border>
      <left/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rgb="FF808080"/>
      </left>
      <right/>
      <top style="hair">
        <color rgb="FF808080"/>
      </top>
      <bottom style="hair">
        <color rgb="FF808080"/>
      </bottom>
      <diagonal/>
    </border>
    <border>
      <left style="hair">
        <color rgb="FF808080"/>
      </left>
      <right/>
      <top style="hair">
        <color rgb="FF808080"/>
      </top>
      <bottom/>
      <diagonal/>
    </border>
    <border>
      <left/>
      <right style="hair">
        <color rgb="FF808080"/>
      </right>
      <top style="hair">
        <color rgb="FF808080"/>
      </top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rgb="FF808080"/>
      </left>
      <right style="hair">
        <color rgb="FF808080"/>
      </right>
      <top style="hair">
        <color rgb="FF808080"/>
      </top>
      <bottom/>
      <diagonal/>
    </border>
    <border>
      <left style="hair">
        <color rgb="FF808080"/>
      </left>
      <right style="hair">
        <color rgb="FF808080"/>
      </right>
      <top/>
      <bottom style="hair">
        <color rgb="FF808080"/>
      </bottom>
      <diagonal/>
    </border>
    <border>
      <left style="hair">
        <color rgb="FF808080"/>
      </left>
      <right style="hair">
        <color rgb="FF808080"/>
      </right>
      <top/>
      <bottom/>
      <diagonal/>
    </border>
    <border>
      <left/>
      <right style="hair">
        <color theme="0" tint="-0.34998626667073579"/>
      </right>
      <top style="hair">
        <color rgb="FF808080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rgb="FF808080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rgb="FF808080"/>
      </top>
      <bottom style="hair">
        <color theme="0" tint="-0.34998626667073579"/>
      </bottom>
      <diagonal/>
    </border>
    <border>
      <left style="dotted">
        <color rgb="FFA6A6A6"/>
      </left>
      <right style="dotted">
        <color rgb="FFA6A6A6"/>
      </right>
      <top style="dotted">
        <color rgb="FFA6A6A6"/>
      </top>
      <bottom style="dotted">
        <color rgb="FFA6A6A6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</borders>
  <cellStyleXfs count="280">
    <xf numFmtId="0" fontId="0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7" fillId="0" borderId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10" fillId="22" borderId="2" applyNumberFormat="0" applyAlignment="0" applyProtection="0"/>
    <xf numFmtId="0" fontId="10" fillId="22" borderId="2" applyNumberFormat="0" applyAlignment="0" applyProtection="0"/>
    <xf numFmtId="0" fontId="10" fillId="22" borderId="2" applyNumberFormat="0" applyAlignment="0" applyProtection="0"/>
    <xf numFmtId="41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8" borderId="1" applyNumberFormat="0" applyAlignment="0" applyProtection="0"/>
    <xf numFmtId="0" fontId="21" fillId="8" borderId="1" applyNumberFormat="0" applyAlignment="0" applyProtection="0"/>
    <xf numFmtId="0" fontId="21" fillId="8" borderId="1" applyNumberFormat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24" borderId="7" applyNumberFormat="0" applyFont="0" applyAlignment="0" applyProtection="0"/>
    <xf numFmtId="0" fontId="11" fillId="24" borderId="7" applyNumberFormat="0" applyFont="0" applyAlignment="0" applyProtection="0"/>
    <xf numFmtId="0" fontId="11" fillId="24" borderId="7" applyNumberFormat="0" applyFon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5" fillId="0" borderId="0">
      <alignment vertical="center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50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10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wrapText="1"/>
    </xf>
    <xf numFmtId="0" fontId="3" fillId="2" borderId="14" xfId="0" applyFont="1" applyFill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/>
    <xf numFmtId="0" fontId="3" fillId="0" borderId="15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/>
    <xf numFmtId="0" fontId="3" fillId="0" borderId="14" xfId="0" applyFont="1" applyFill="1" applyBorder="1" applyAlignment="1">
      <alignment wrapText="1"/>
    </xf>
    <xf numFmtId="0" fontId="3" fillId="0" borderId="14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4" xfId="0" applyFont="1" applyFill="1" applyBorder="1" applyAlignment="1"/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25" borderId="14" xfId="0" applyFont="1" applyFill="1" applyBorder="1" applyAlignment="1">
      <alignment horizontal="center" vertical="center" wrapText="1"/>
    </xf>
    <xf numFmtId="0" fontId="4" fillId="25" borderId="15" xfId="0" applyFont="1" applyFill="1" applyBorder="1" applyAlignment="1">
      <alignment horizontal="center" vertical="center" wrapText="1"/>
    </xf>
    <xf numFmtId="0" fontId="4" fillId="26" borderId="14" xfId="0" applyFont="1" applyFill="1" applyBorder="1" applyAlignment="1">
      <alignment horizontal="center" vertical="center" wrapText="1"/>
    </xf>
    <xf numFmtId="0" fontId="4" fillId="26" borderId="15" xfId="0" applyFont="1" applyFill="1" applyBorder="1" applyAlignment="1">
      <alignment horizontal="center" vertical="center" wrapText="1"/>
    </xf>
    <xf numFmtId="0" fontId="3" fillId="25" borderId="14" xfId="0" applyFont="1" applyFill="1" applyBorder="1" applyAlignment="1">
      <alignment wrapText="1"/>
    </xf>
    <xf numFmtId="0" fontId="3" fillId="25" borderId="14" xfId="0" applyFont="1" applyFill="1" applyBorder="1" applyAlignment="1">
      <alignment horizontal="center" wrapText="1"/>
    </xf>
    <xf numFmtId="0" fontId="4" fillId="25" borderId="14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25" borderId="13" xfId="0" applyFont="1" applyFill="1" applyBorder="1" applyAlignment="1">
      <alignment wrapText="1"/>
    </xf>
    <xf numFmtId="0" fontId="3" fillId="25" borderId="14" xfId="0" applyFont="1" applyFill="1" applyBorder="1" applyAlignment="1">
      <alignment horizontal="center" vertical="center" wrapText="1"/>
    </xf>
    <xf numFmtId="2" fontId="3" fillId="28" borderId="22" xfId="0" applyNumberFormat="1" applyFont="1" applyFill="1" applyBorder="1" applyAlignment="1">
      <alignment horizontal="center" vertical="center" textRotation="90" wrapText="1"/>
    </xf>
    <xf numFmtId="0" fontId="32" fillId="0" borderId="15" xfId="0" applyFont="1" applyBorder="1" applyAlignment="1">
      <alignment horizontal="left" vertical="center" wrapText="1"/>
    </xf>
    <xf numFmtId="0" fontId="32" fillId="0" borderId="14" xfId="0" applyFont="1" applyBorder="1" applyAlignment="1">
      <alignment vertical="center" wrapText="1"/>
    </xf>
    <xf numFmtId="0" fontId="3" fillId="25" borderId="14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4" fillId="25" borderId="15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25" borderId="13" xfId="0" applyFont="1" applyFill="1" applyBorder="1" applyAlignment="1">
      <alignment vertical="center" wrapText="1"/>
    </xf>
    <xf numFmtId="0" fontId="3" fillId="27" borderId="14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left"/>
    </xf>
    <xf numFmtId="0" fontId="3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7" fillId="0" borderId="39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left" vertical="center" wrapText="1"/>
    </xf>
    <xf numFmtId="0" fontId="37" fillId="0" borderId="40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 wrapText="1"/>
    </xf>
    <xf numFmtId="0" fontId="34" fillId="0" borderId="39" xfId="0" applyFont="1" applyBorder="1" applyAlignment="1">
      <alignment horizontal="left" vertical="center" wrapText="1"/>
    </xf>
    <xf numFmtId="0" fontId="37" fillId="0" borderId="40" xfId="0" applyFont="1" applyBorder="1" applyAlignment="1">
      <alignment horizontal="center" vertical="center"/>
    </xf>
    <xf numFmtId="0" fontId="0" fillId="25" borderId="38" xfId="0" applyFill="1" applyBorder="1" applyAlignment="1">
      <alignment horizontal="center" vertical="center" wrapText="1"/>
    </xf>
    <xf numFmtId="0" fontId="0" fillId="25" borderId="39" xfId="0" applyFill="1" applyBorder="1" applyAlignment="1">
      <alignment horizontal="center" vertical="center" textRotation="90" wrapText="1"/>
    </xf>
    <xf numFmtId="0" fontId="36" fillId="25" borderId="39" xfId="0" applyFont="1" applyFill="1" applyBorder="1" applyAlignment="1">
      <alignment horizontal="center" vertical="center" wrapText="1"/>
    </xf>
    <xf numFmtId="0" fontId="36" fillId="25" borderId="39" xfId="0" applyFont="1" applyFill="1" applyBorder="1" applyAlignment="1">
      <alignment horizontal="left" vertical="center" wrapText="1"/>
    </xf>
    <xf numFmtId="0" fontId="0" fillId="25" borderId="39" xfId="0" applyFill="1" applyBorder="1" applyAlignment="1">
      <alignment horizontal="center" vertical="center" wrapText="1"/>
    </xf>
    <xf numFmtId="0" fontId="36" fillId="25" borderId="40" xfId="0" applyFont="1" applyFill="1" applyBorder="1" applyAlignment="1">
      <alignment horizontal="center" vertical="center" wrapText="1"/>
    </xf>
    <xf numFmtId="0" fontId="37" fillId="0" borderId="38" xfId="0" applyFont="1" applyBorder="1" applyAlignment="1">
      <alignment horizontal="center" vertical="center" wrapText="1"/>
    </xf>
    <xf numFmtId="0" fontId="36" fillId="25" borderId="44" xfId="0" applyFont="1" applyFill="1" applyBorder="1" applyAlignment="1">
      <alignment horizontal="center" vertical="center" wrapText="1"/>
    </xf>
    <xf numFmtId="0" fontId="36" fillId="25" borderId="44" xfId="0" applyFont="1" applyFill="1" applyBorder="1" applyAlignment="1">
      <alignment horizontal="left" vertical="center" wrapText="1"/>
    </xf>
    <xf numFmtId="0" fontId="36" fillId="25" borderId="45" xfId="0" applyFont="1" applyFill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textRotation="90" wrapText="1"/>
    </xf>
    <xf numFmtId="0" fontId="2" fillId="25" borderId="41" xfId="0" applyFont="1" applyFill="1" applyBorder="1" applyAlignment="1">
      <alignment horizontal="center" vertical="center" wrapText="1"/>
    </xf>
    <xf numFmtId="0" fontId="2" fillId="25" borderId="44" xfId="0" applyFont="1" applyFill="1" applyBorder="1" applyAlignment="1">
      <alignment horizontal="center" vertical="center" textRotation="90" wrapText="1"/>
    </xf>
    <xf numFmtId="0" fontId="2" fillId="25" borderId="44" xfId="0" applyFont="1" applyFill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wrapText="1"/>
    </xf>
    <xf numFmtId="0" fontId="38" fillId="0" borderId="3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34" fillId="0" borderId="40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26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9" fillId="0" borderId="38" xfId="0" applyFont="1" applyBorder="1" applyAlignment="1">
      <alignment vertical="center" wrapText="1"/>
    </xf>
    <xf numFmtId="0" fontId="37" fillId="0" borderId="39" xfId="0" applyFont="1" applyBorder="1" applyAlignment="1">
      <alignment vertical="center" wrapText="1"/>
    </xf>
    <xf numFmtId="0" fontId="37" fillId="0" borderId="39" xfId="0" applyFont="1" applyBorder="1" applyAlignment="1">
      <alignment vertical="center"/>
    </xf>
    <xf numFmtId="0" fontId="40" fillId="0" borderId="39" xfId="0" applyFont="1" applyBorder="1" applyAlignment="1">
      <alignment vertical="center" wrapText="1"/>
    </xf>
    <xf numFmtId="0" fontId="39" fillId="25" borderId="38" xfId="0" applyFont="1" applyFill="1" applyBorder="1" applyAlignment="1">
      <alignment vertical="center" wrapText="1"/>
    </xf>
    <xf numFmtId="0" fontId="37" fillId="25" borderId="39" xfId="0" applyFont="1" applyFill="1" applyBorder="1" applyAlignment="1">
      <alignment horizontal="center" vertical="center" wrapText="1"/>
    </xf>
    <xf numFmtId="0" fontId="37" fillId="25" borderId="39" xfId="0" applyFont="1" applyFill="1" applyBorder="1" applyAlignment="1">
      <alignment vertical="center"/>
    </xf>
    <xf numFmtId="0" fontId="37" fillId="25" borderId="39" xfId="0" applyFont="1" applyFill="1" applyBorder="1" applyAlignment="1">
      <alignment vertical="center" wrapText="1"/>
    </xf>
    <xf numFmtId="0" fontId="2" fillId="0" borderId="0" xfId="0" applyFont="1"/>
    <xf numFmtId="0" fontId="39" fillId="0" borderId="38" xfId="0" applyFont="1" applyBorder="1" applyAlignment="1">
      <alignment horizontal="center" vertical="center" wrapText="1"/>
    </xf>
    <xf numFmtId="0" fontId="39" fillId="25" borderId="38" xfId="0" applyFont="1" applyFill="1" applyBorder="1" applyAlignment="1">
      <alignment horizontal="center" vertical="center" wrapText="1"/>
    </xf>
    <xf numFmtId="0" fontId="39" fillId="0" borderId="49" xfId="0" applyFont="1" applyBorder="1" applyAlignment="1">
      <alignment vertical="center" wrapText="1"/>
    </xf>
    <xf numFmtId="0" fontId="29" fillId="0" borderId="49" xfId="0" applyFont="1" applyBorder="1" applyAlignment="1">
      <alignment horizontal="center" vertical="center" wrapText="1"/>
    </xf>
    <xf numFmtId="0" fontId="29" fillId="0" borderId="49" xfId="0" applyFont="1" applyBorder="1" applyAlignment="1">
      <alignment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50" xfId="0" applyFont="1" applyBorder="1" applyAlignment="1">
      <alignment vertical="center" wrapText="1"/>
    </xf>
    <xf numFmtId="0" fontId="29" fillId="0" borderId="50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29" xfId="0" applyFont="1" applyBorder="1" applyAlignment="1">
      <alignment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left" vertical="center" wrapText="1"/>
    </xf>
    <xf numFmtId="0" fontId="29" fillId="0" borderId="29" xfId="0" applyFont="1" applyBorder="1" applyAlignment="1">
      <alignment horizontal="right" vertical="center" wrapText="1"/>
    </xf>
    <xf numFmtId="0" fontId="0" fillId="0" borderId="0" xfId="0" applyAlignment="1"/>
    <xf numFmtId="0" fontId="29" fillId="0" borderId="30" xfId="0" applyFont="1" applyBorder="1" applyAlignment="1">
      <alignment horizontal="left" vertical="center" wrapText="1"/>
    </xf>
    <xf numFmtId="0" fontId="3" fillId="25" borderId="28" xfId="0" applyFont="1" applyFill="1" applyBorder="1" applyAlignment="1">
      <alignment vertical="center" wrapText="1"/>
    </xf>
    <xf numFmtId="0" fontId="39" fillId="25" borderId="29" xfId="0" applyFont="1" applyFill="1" applyBorder="1" applyAlignment="1">
      <alignment horizontal="left" vertical="center" wrapText="1"/>
    </xf>
    <xf numFmtId="0" fontId="39" fillId="25" borderId="29" xfId="0" applyFont="1" applyFill="1" applyBorder="1" applyAlignment="1">
      <alignment horizontal="center" vertical="center" wrapText="1"/>
    </xf>
    <xf numFmtId="0" fontId="39" fillId="25" borderId="29" xfId="0" applyFont="1" applyFill="1" applyBorder="1" applyAlignment="1">
      <alignment vertical="center" wrapText="1"/>
    </xf>
    <xf numFmtId="0" fontId="39" fillId="25" borderId="29" xfId="0" applyFont="1" applyFill="1" applyBorder="1" applyAlignment="1">
      <alignment horizontal="right" vertical="center" wrapText="1"/>
    </xf>
    <xf numFmtId="0" fontId="39" fillId="25" borderId="30" xfId="0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vertical="center" wrapText="1"/>
    </xf>
    <xf numFmtId="0" fontId="37" fillId="0" borderId="14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7" fillId="0" borderId="40" xfId="0" applyFont="1" applyBorder="1" applyAlignment="1">
      <alignment horizontal="right" vertical="center" wrapText="1"/>
    </xf>
    <xf numFmtId="0" fontId="37" fillId="0" borderId="40" xfId="0" applyFont="1" applyBorder="1" applyAlignment="1">
      <alignment horizontal="right" vertical="center"/>
    </xf>
    <xf numFmtId="0" fontId="40" fillId="0" borderId="40" xfId="0" applyFont="1" applyBorder="1" applyAlignment="1">
      <alignment vertical="center" wrapText="1"/>
    </xf>
    <xf numFmtId="0" fontId="30" fillId="0" borderId="0" xfId="0" applyFont="1"/>
    <xf numFmtId="0" fontId="3" fillId="0" borderId="49" xfId="0" applyFont="1" applyBorder="1" applyAlignment="1">
      <alignment vertical="center" wrapText="1"/>
    </xf>
    <xf numFmtId="0" fontId="39" fillId="0" borderId="50" xfId="0" applyFont="1" applyBorder="1" applyAlignment="1">
      <alignment vertical="center" wrapText="1"/>
    </xf>
    <xf numFmtId="0" fontId="39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vertical="center" wrapText="1"/>
    </xf>
    <xf numFmtId="0" fontId="3" fillId="25" borderId="48" xfId="0" applyFont="1" applyFill="1" applyBorder="1" applyAlignment="1">
      <alignment vertical="center" wrapText="1"/>
    </xf>
    <xf numFmtId="0" fontId="29" fillId="25" borderId="49" xfId="0" applyFont="1" applyFill="1" applyBorder="1" applyAlignment="1">
      <alignment vertical="center"/>
    </xf>
    <xf numFmtId="0" fontId="39" fillId="25" borderId="49" xfId="0" applyFont="1" applyFill="1" applyBorder="1" applyAlignment="1">
      <alignment horizontal="center" vertical="center"/>
    </xf>
    <xf numFmtId="0" fontId="29" fillId="25" borderId="49" xfId="0" applyFont="1" applyFill="1" applyBorder="1" applyAlignment="1">
      <alignment horizontal="center" vertical="center"/>
    </xf>
    <xf numFmtId="0" fontId="39" fillId="25" borderId="50" xfId="0" applyFont="1" applyFill="1" applyBorder="1" applyAlignment="1">
      <alignment vertical="center"/>
    </xf>
    <xf numFmtId="0" fontId="39" fillId="25" borderId="49" xfId="0" applyFont="1" applyFill="1" applyBorder="1" applyAlignment="1">
      <alignment vertical="center"/>
    </xf>
    <xf numFmtId="0" fontId="3" fillId="25" borderId="48" xfId="0" applyFont="1" applyFill="1" applyBorder="1" applyAlignment="1">
      <alignment horizontal="center" vertical="center" wrapText="1"/>
    </xf>
    <xf numFmtId="0" fontId="29" fillId="25" borderId="50" xfId="0" applyFont="1" applyFill="1" applyBorder="1" applyAlignment="1">
      <alignment horizontal="center" vertical="center"/>
    </xf>
    <xf numFmtId="0" fontId="29" fillId="0" borderId="54" xfId="0" applyFont="1" applyBorder="1" applyAlignment="1">
      <alignment vertical="center" wrapText="1"/>
    </xf>
    <xf numFmtId="0" fontId="39" fillId="25" borderId="50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39" fillId="25" borderId="50" xfId="0" applyFont="1" applyFill="1" applyBorder="1" applyAlignment="1">
      <alignment horizontal="left" vertical="center"/>
    </xf>
    <xf numFmtId="0" fontId="39" fillId="0" borderId="50" xfId="0" applyFont="1" applyBorder="1" applyAlignment="1">
      <alignment horizontal="left" vertical="center" wrapText="1"/>
    </xf>
    <xf numFmtId="0" fontId="39" fillId="0" borderId="48" xfId="0" applyFont="1" applyBorder="1" applyAlignment="1">
      <alignment horizontal="center" vertical="center"/>
    </xf>
    <xf numFmtId="0" fontId="29" fillId="0" borderId="50" xfId="0" applyFont="1" applyBorder="1" applyAlignment="1">
      <alignment horizontal="left" vertical="center"/>
    </xf>
    <xf numFmtId="0" fontId="39" fillId="29" borderId="52" xfId="0" applyFont="1" applyFill="1" applyBorder="1" applyAlignment="1">
      <alignment horizontal="center" vertical="center" wrapText="1"/>
    </xf>
    <xf numFmtId="0" fontId="39" fillId="29" borderId="54" xfId="0" applyFont="1" applyFill="1" applyBorder="1" applyAlignment="1">
      <alignment horizontal="center" vertical="center" wrapText="1"/>
    </xf>
    <xf numFmtId="0" fontId="39" fillId="29" borderId="51" xfId="0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vertical="center"/>
    </xf>
    <xf numFmtId="0" fontId="36" fillId="0" borderId="14" xfId="0" applyFont="1" applyBorder="1" applyAlignment="1">
      <alignment vertical="center"/>
    </xf>
    <xf numFmtId="0" fontId="34" fillId="0" borderId="14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7" fillId="0" borderId="22" xfId="0" applyFont="1" applyBorder="1" applyAlignment="1">
      <alignment vertical="center" wrapText="1"/>
    </xf>
    <xf numFmtId="0" fontId="37" fillId="0" borderId="22" xfId="0" applyFont="1" applyBorder="1" applyAlignment="1">
      <alignment horizontal="center" vertical="center" wrapText="1"/>
    </xf>
    <xf numFmtId="0" fontId="39" fillId="29" borderId="57" xfId="0" applyFont="1" applyFill="1" applyBorder="1" applyAlignment="1">
      <alignment horizontal="center" vertical="center" wrapText="1"/>
    </xf>
    <xf numFmtId="0" fontId="39" fillId="29" borderId="58" xfId="0" applyFont="1" applyFill="1" applyBorder="1" applyAlignment="1">
      <alignment horizontal="center" vertical="center" wrapText="1"/>
    </xf>
    <xf numFmtId="0" fontId="39" fillId="29" borderId="59" xfId="0" applyFont="1" applyFill="1" applyBorder="1" applyAlignment="1">
      <alignment horizontal="center" vertical="center" wrapText="1"/>
    </xf>
    <xf numFmtId="0" fontId="37" fillId="0" borderId="15" xfId="0" applyFont="1" applyBorder="1" applyAlignment="1">
      <alignment horizontal="left" vertical="center" wrapText="1"/>
    </xf>
    <xf numFmtId="0" fontId="0" fillId="26" borderId="13" xfId="0" applyFill="1" applyBorder="1" applyAlignment="1">
      <alignment vertical="center"/>
    </xf>
    <xf numFmtId="0" fontId="0" fillId="26" borderId="14" xfId="0" applyFill="1" applyBorder="1" applyAlignment="1">
      <alignment vertical="center"/>
    </xf>
    <xf numFmtId="0" fontId="0" fillId="26" borderId="13" xfId="0" applyFont="1" applyFill="1" applyBorder="1" applyAlignment="1">
      <alignment vertical="center"/>
    </xf>
    <xf numFmtId="0" fontId="41" fillId="26" borderId="14" xfId="0" applyFont="1" applyFill="1" applyBorder="1" applyAlignment="1">
      <alignment vertical="center" wrapText="1"/>
    </xf>
    <xf numFmtId="0" fontId="0" fillId="26" borderId="14" xfId="0" applyFont="1" applyFill="1" applyBorder="1" applyAlignment="1">
      <alignment vertical="center" wrapText="1"/>
    </xf>
    <xf numFmtId="0" fontId="41" fillId="26" borderId="14" xfId="0" applyFont="1" applyFill="1" applyBorder="1" applyAlignment="1">
      <alignment horizontal="center" vertical="center" wrapText="1"/>
    </xf>
    <xf numFmtId="0" fontId="0" fillId="26" borderId="15" xfId="0" applyFont="1" applyFill="1" applyBorder="1" applyAlignment="1">
      <alignment vertical="center" wrapText="1"/>
    </xf>
    <xf numFmtId="0" fontId="4" fillId="26" borderId="13" xfId="0" applyFont="1" applyFill="1" applyBorder="1" applyAlignment="1">
      <alignment vertical="center"/>
    </xf>
    <xf numFmtId="0" fontId="4" fillId="26" borderId="14" xfId="0" applyFont="1" applyFill="1" applyBorder="1" applyAlignment="1">
      <alignment vertical="center"/>
    </xf>
    <xf numFmtId="0" fontId="3" fillId="0" borderId="14" xfId="0" applyFont="1" applyBorder="1"/>
    <xf numFmtId="0" fontId="0" fillId="26" borderId="13" xfId="0" applyFill="1" applyBorder="1"/>
    <xf numFmtId="0" fontId="0" fillId="26" borderId="14" xfId="0" applyFill="1" applyBorder="1"/>
    <xf numFmtId="0" fontId="3" fillId="0" borderId="14" xfId="0" applyFont="1" applyBorder="1" applyAlignment="1">
      <alignment horizontal="center"/>
    </xf>
    <xf numFmtId="0" fontId="4" fillId="26" borderId="14" xfId="0" applyFont="1" applyFill="1" applyBorder="1" applyAlignment="1">
      <alignment horizontal="center" vertical="center"/>
    </xf>
    <xf numFmtId="0" fontId="42" fillId="0" borderId="13" xfId="0" applyFont="1" applyBorder="1" applyAlignment="1">
      <alignment horizontal="center"/>
    </xf>
    <xf numFmtId="0" fontId="37" fillId="0" borderId="29" xfId="0" applyFont="1" applyBorder="1" applyAlignment="1">
      <alignment wrapText="1"/>
    </xf>
    <xf numFmtId="0" fontId="34" fillId="0" borderId="29" xfId="0" applyFont="1" applyBorder="1" applyAlignment="1">
      <alignment wrapText="1"/>
    </xf>
    <xf numFmtId="0" fontId="36" fillId="0" borderId="29" xfId="0" applyFont="1" applyBorder="1" applyAlignment="1">
      <alignment wrapText="1"/>
    </xf>
    <xf numFmtId="0" fontId="37" fillId="25" borderId="29" xfId="0" applyFont="1" applyFill="1" applyBorder="1" applyAlignment="1">
      <alignment wrapText="1"/>
    </xf>
    <xf numFmtId="0" fontId="37" fillId="0" borderId="29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6" fillId="25" borderId="29" xfId="0" applyFont="1" applyFill="1" applyBorder="1" applyAlignment="1">
      <alignment horizontal="center" wrapText="1"/>
    </xf>
    <xf numFmtId="0" fontId="37" fillId="0" borderId="29" xfId="0" applyFont="1" applyBorder="1" applyAlignment="1">
      <alignment horizontal="center" wrapText="1"/>
    </xf>
    <xf numFmtId="0" fontId="37" fillId="0" borderId="29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wrapText="1"/>
    </xf>
    <xf numFmtId="0" fontId="36" fillId="0" borderId="29" xfId="0" applyFont="1" applyBorder="1" applyAlignment="1">
      <alignment horizontal="center" wrapText="1"/>
    </xf>
    <xf numFmtId="0" fontId="34" fillId="0" borderId="29" xfId="0" applyFont="1" applyBorder="1"/>
    <xf numFmtId="0" fontId="34" fillId="25" borderId="29" xfId="0" applyFont="1" applyFill="1" applyBorder="1"/>
    <xf numFmtId="0" fontId="34" fillId="25" borderId="29" xfId="0" applyFont="1" applyFill="1" applyBorder="1" applyAlignment="1">
      <alignment wrapText="1"/>
    </xf>
    <xf numFmtId="0" fontId="37" fillId="0" borderId="29" xfId="0" applyFont="1" applyBorder="1"/>
    <xf numFmtId="0" fontId="34" fillId="0" borderId="29" xfId="0" applyFont="1" applyBorder="1" applyAlignment="1">
      <alignment horizontal="center" vertical="center"/>
    </xf>
    <xf numFmtId="0" fontId="34" fillId="0" borderId="29" xfId="0" applyFont="1" applyBorder="1" applyAlignment="1">
      <alignment vertical="center"/>
    </xf>
    <xf numFmtId="0" fontId="38" fillId="25" borderId="29" xfId="0" applyFont="1" applyFill="1" applyBorder="1" applyAlignment="1">
      <alignment horizontal="center"/>
    </xf>
    <xf numFmtId="0" fontId="38" fillId="25" borderId="29" xfId="0" applyFont="1" applyFill="1" applyBorder="1" applyAlignment="1">
      <alignment horizontal="center" wrapText="1"/>
    </xf>
    <xf numFmtId="0" fontId="38" fillId="25" borderId="30" xfId="0" applyFont="1" applyFill="1" applyBorder="1" applyAlignment="1">
      <alignment horizontal="center"/>
    </xf>
    <xf numFmtId="0" fontId="34" fillId="0" borderId="29" xfId="0" applyFont="1" applyBorder="1" applyAlignment="1">
      <alignment horizontal="center"/>
    </xf>
    <xf numFmtId="0" fontId="38" fillId="0" borderId="29" xfId="0" applyFont="1" applyBorder="1" applyAlignment="1">
      <alignment horizontal="center"/>
    </xf>
    <xf numFmtId="0" fontId="38" fillId="0" borderId="29" xfId="0" applyFont="1" applyBorder="1"/>
    <xf numFmtId="0" fontId="38" fillId="25" borderId="28" xfId="0" applyFont="1" applyFill="1" applyBorder="1" applyAlignment="1">
      <alignment horizontal="center" vertical="center"/>
    </xf>
    <xf numFmtId="0" fontId="38" fillId="0" borderId="28" xfId="0" applyFont="1" applyBorder="1" applyAlignment="1">
      <alignment horizontal="center" vertical="center"/>
    </xf>
    <xf numFmtId="0" fontId="34" fillId="25" borderId="28" xfId="0" applyFont="1" applyFill="1" applyBorder="1" applyAlignment="1">
      <alignment horizontal="center" vertical="center"/>
    </xf>
    <xf numFmtId="0" fontId="34" fillId="0" borderId="2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8" fillId="25" borderId="29" xfId="0" applyFont="1" applyFill="1" applyBorder="1" applyAlignment="1">
      <alignment horizontal="center" vertical="center"/>
    </xf>
    <xf numFmtId="0" fontId="34" fillId="25" borderId="29" xfId="0" applyFont="1" applyFill="1" applyBorder="1" applyAlignment="1">
      <alignment horizontal="center"/>
    </xf>
    <xf numFmtId="0" fontId="34" fillId="0" borderId="14" xfId="0" applyFont="1" applyBorder="1" applyAlignment="1">
      <alignment horizontal="center"/>
    </xf>
    <xf numFmtId="0" fontId="3" fillId="25" borderId="13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center" vertical="center"/>
    </xf>
    <xf numFmtId="0" fontId="34" fillId="25" borderId="30" xfId="0" applyFont="1" applyFill="1" applyBorder="1" applyAlignment="1">
      <alignment horizontal="center"/>
    </xf>
    <xf numFmtId="0" fontId="39" fillId="25" borderId="14" xfId="0" applyFont="1" applyFill="1" applyBorder="1" applyAlignment="1">
      <alignment horizontal="center" vertical="center"/>
    </xf>
    <xf numFmtId="0" fontId="39" fillId="25" borderId="14" xfId="0" applyFont="1" applyFill="1" applyBorder="1" applyAlignment="1">
      <alignment horizontal="center" vertical="center" wrapText="1"/>
    </xf>
    <xf numFmtId="0" fontId="3" fillId="25" borderId="15" xfId="0" applyFont="1" applyFill="1" applyBorder="1" applyAlignment="1">
      <alignment horizontal="center" vertical="center"/>
    </xf>
    <xf numFmtId="0" fontId="39" fillId="25" borderId="14" xfId="0" applyFont="1" applyFill="1" applyBorder="1" applyAlignment="1">
      <alignment horizontal="left" vertical="center"/>
    </xf>
    <xf numFmtId="0" fontId="29" fillId="0" borderId="14" xfId="0" applyFont="1" applyBorder="1" applyAlignment="1">
      <alignment horizontal="left" vertical="center"/>
    </xf>
    <xf numFmtId="0" fontId="4" fillId="25" borderId="14" xfId="0" applyFont="1" applyFill="1" applyBorder="1" applyAlignment="1">
      <alignment horizontal="center" vertical="center"/>
    </xf>
    <xf numFmtId="0" fontId="29" fillId="0" borderId="14" xfId="0" applyFont="1" applyBorder="1" applyAlignment="1">
      <alignment horizontal="left" vertical="center" wrapText="1"/>
    </xf>
    <xf numFmtId="0" fontId="39" fillId="25" borderId="14" xfId="0" applyFont="1" applyFill="1" applyBorder="1" applyAlignment="1">
      <alignment horizontal="left" vertical="center" wrapText="1"/>
    </xf>
    <xf numFmtId="0" fontId="37" fillId="0" borderId="60" xfId="0" applyFont="1" applyBorder="1" applyAlignment="1">
      <alignment wrapText="1"/>
    </xf>
    <xf numFmtId="0" fontId="37" fillId="0" borderId="37" xfId="0" applyFont="1" applyBorder="1" applyAlignment="1">
      <alignment wrapText="1"/>
    </xf>
    <xf numFmtId="0" fontId="37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26" borderId="14" xfId="0" applyFont="1" applyFill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2" fontId="3" fillId="28" borderId="22" xfId="0" applyNumberFormat="1" applyFont="1" applyFill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 vertical="center" wrapText="1"/>
    </xf>
    <xf numFmtId="0" fontId="3" fillId="0" borderId="22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9" fillId="0" borderId="14" xfId="0" applyFont="1" applyBorder="1" applyAlignment="1">
      <alignment horizontal="left" vertical="center" wrapText="1"/>
    </xf>
    <xf numFmtId="0" fontId="4" fillId="30" borderId="14" xfId="0" applyFont="1" applyFill="1" applyBorder="1" applyAlignment="1">
      <alignment horizontal="center" vertical="center" wrapText="1"/>
    </xf>
    <xf numFmtId="0" fontId="4" fillId="30" borderId="15" xfId="0" applyFont="1" applyFill="1" applyBorder="1" applyAlignment="1">
      <alignment horizontal="center" vertical="center" wrapText="1"/>
    </xf>
    <xf numFmtId="0" fontId="47" fillId="30" borderId="13" xfId="0" applyFont="1" applyFill="1" applyBorder="1" applyAlignment="1">
      <alignment horizontal="center" vertical="center" wrapText="1"/>
    </xf>
    <xf numFmtId="0" fontId="47" fillId="30" borderId="14" xfId="0" applyFont="1" applyFill="1" applyBorder="1" applyAlignment="1">
      <alignment horizontal="center" vertical="center" wrapText="1"/>
    </xf>
    <xf numFmtId="0" fontId="47" fillId="30" borderId="14" xfId="0" applyFont="1" applyFill="1" applyBorder="1" applyAlignment="1">
      <alignment horizontal="left" vertical="center" wrapText="1"/>
    </xf>
    <xf numFmtId="0" fontId="47" fillId="30" borderId="15" xfId="0" applyFont="1" applyFill="1" applyBorder="1" applyAlignment="1">
      <alignment horizontal="left" vertical="center" wrapText="1"/>
    </xf>
    <xf numFmtId="0" fontId="47" fillId="30" borderId="15" xfId="0" applyFont="1" applyFill="1" applyBorder="1" applyAlignment="1">
      <alignment horizontal="center" vertical="center" wrapText="1"/>
    </xf>
    <xf numFmtId="0" fontId="48" fillId="30" borderId="13" xfId="0" applyFont="1" applyFill="1" applyBorder="1" applyAlignment="1">
      <alignment wrapText="1"/>
    </xf>
    <xf numFmtId="0" fontId="48" fillId="30" borderId="0" xfId="0" applyFont="1" applyFill="1" applyAlignment="1">
      <alignment horizontal="center" vertical="center"/>
    </xf>
    <xf numFmtId="0" fontId="43" fillId="30" borderId="0" xfId="0" applyFont="1" applyFill="1" applyAlignment="1">
      <alignment horizontal="center"/>
    </xf>
    <xf numFmtId="0" fontId="43" fillId="30" borderId="0" xfId="0" applyFont="1" applyFill="1" applyAlignment="1"/>
    <xf numFmtId="0" fontId="43" fillId="30" borderId="0" xfId="0" applyFont="1" applyFill="1" applyBorder="1" applyAlignment="1">
      <alignment horizontal="center"/>
    </xf>
    <xf numFmtId="0" fontId="3" fillId="30" borderId="13" xfId="0" applyFont="1" applyFill="1" applyBorder="1" applyAlignment="1">
      <alignment vertical="center" wrapText="1"/>
    </xf>
    <xf numFmtId="0" fontId="3" fillId="30" borderId="14" xfId="0" applyFont="1" applyFill="1" applyBorder="1" applyAlignment="1">
      <alignment horizontal="center" vertical="center" wrapText="1"/>
    </xf>
    <xf numFmtId="0" fontId="3" fillId="30" borderId="14" xfId="0" applyFont="1" applyFill="1" applyBorder="1" applyAlignment="1">
      <alignment vertical="center" wrapText="1"/>
    </xf>
    <xf numFmtId="0" fontId="48" fillId="30" borderId="13" xfId="0" applyFont="1" applyFill="1" applyBorder="1" applyAlignment="1">
      <alignment vertical="center" wrapText="1"/>
    </xf>
    <xf numFmtId="0" fontId="48" fillId="30" borderId="14" xfId="0" applyFont="1" applyFill="1" applyBorder="1" applyAlignment="1">
      <alignment horizontal="center" vertical="center" wrapText="1"/>
    </xf>
    <xf numFmtId="0" fontId="48" fillId="30" borderId="14" xfId="0" applyFont="1" applyFill="1" applyBorder="1" applyAlignment="1">
      <alignment vertical="center" wrapText="1"/>
    </xf>
    <xf numFmtId="0" fontId="46" fillId="0" borderId="0" xfId="0" applyFont="1" applyAlignment="1">
      <alignment horizontal="center" vertical="center"/>
    </xf>
    <xf numFmtId="0" fontId="47" fillId="30" borderId="14" xfId="0" applyFont="1" applyFill="1" applyBorder="1" applyAlignment="1">
      <alignment vertical="center" wrapText="1"/>
    </xf>
    <xf numFmtId="0" fontId="4" fillId="26" borderId="14" xfId="0" applyFont="1" applyFill="1" applyBorder="1" applyAlignment="1">
      <alignment wrapText="1"/>
    </xf>
    <xf numFmtId="0" fontId="4" fillId="26" borderId="14" xfId="0" applyFont="1" applyFill="1" applyBorder="1" applyAlignment="1">
      <alignment horizontal="center" wrapText="1"/>
    </xf>
    <xf numFmtId="0" fontId="47" fillId="30" borderId="14" xfId="0" applyFont="1" applyFill="1" applyBorder="1" applyAlignment="1">
      <alignment wrapText="1"/>
    </xf>
    <xf numFmtId="0" fontId="47" fillId="30" borderId="14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51" fillId="30" borderId="38" xfId="0" applyFont="1" applyFill="1" applyBorder="1" applyAlignment="1">
      <alignment horizontal="center" wrapText="1"/>
    </xf>
    <xf numFmtId="0" fontId="51" fillId="30" borderId="39" xfId="0" applyFont="1" applyFill="1" applyBorder="1" applyAlignment="1">
      <alignment horizontal="center" wrapText="1"/>
    </xf>
    <xf numFmtId="0" fontId="51" fillId="30" borderId="39" xfId="0" applyFont="1" applyFill="1" applyBorder="1" applyAlignment="1">
      <alignment horizontal="left" wrapText="1"/>
    </xf>
    <xf numFmtId="0" fontId="51" fillId="30" borderId="39" xfId="0" applyFont="1" applyFill="1" applyBorder="1" applyAlignment="1">
      <alignment wrapText="1"/>
    </xf>
    <xf numFmtId="0" fontId="51" fillId="30" borderId="40" xfId="0" applyFont="1" applyFill="1" applyBorder="1" applyAlignment="1">
      <alignment horizontal="center" wrapText="1"/>
    </xf>
    <xf numFmtId="0" fontId="43" fillId="30" borderId="41" xfId="0" applyFont="1" applyFill="1" applyBorder="1" applyAlignment="1">
      <alignment horizontal="center" vertical="center" wrapText="1"/>
    </xf>
    <xf numFmtId="0" fontId="43" fillId="30" borderId="44" xfId="0" applyFont="1" applyFill="1" applyBorder="1" applyAlignment="1">
      <alignment horizontal="center" vertical="center" textRotation="90" wrapText="1"/>
    </xf>
    <xf numFmtId="0" fontId="51" fillId="30" borderId="44" xfId="0" applyFont="1" applyFill="1" applyBorder="1" applyAlignment="1">
      <alignment horizontal="center" vertical="center" wrapText="1"/>
    </xf>
    <xf numFmtId="0" fontId="51" fillId="30" borderId="44" xfId="0" applyFont="1" applyFill="1" applyBorder="1" applyAlignment="1">
      <alignment horizontal="left" vertical="center" wrapText="1"/>
    </xf>
    <xf numFmtId="0" fontId="43" fillId="30" borderId="44" xfId="0" applyFont="1" applyFill="1" applyBorder="1" applyAlignment="1">
      <alignment horizontal="center" vertical="center" wrapText="1"/>
    </xf>
    <xf numFmtId="0" fontId="51" fillId="30" borderId="45" xfId="0" applyFont="1" applyFill="1" applyBorder="1" applyAlignment="1">
      <alignment horizontal="center" vertical="center" wrapText="1"/>
    </xf>
    <xf numFmtId="0" fontId="51" fillId="30" borderId="38" xfId="0" applyFont="1" applyFill="1" applyBorder="1" applyAlignment="1">
      <alignment horizontal="center" vertical="center" wrapText="1"/>
    </xf>
    <xf numFmtId="0" fontId="51" fillId="30" borderId="39" xfId="0" applyFont="1" applyFill="1" applyBorder="1" applyAlignment="1">
      <alignment horizontal="center" vertical="center" wrapText="1"/>
    </xf>
    <xf numFmtId="0" fontId="51" fillId="30" borderId="39" xfId="0" applyFont="1" applyFill="1" applyBorder="1" applyAlignment="1">
      <alignment horizontal="left" vertical="center" wrapText="1"/>
    </xf>
    <xf numFmtId="0" fontId="51" fillId="30" borderId="39" xfId="0" applyFont="1" applyFill="1" applyBorder="1" applyAlignment="1">
      <alignment vertical="center" wrapText="1"/>
    </xf>
    <xf numFmtId="0" fontId="51" fillId="30" borderId="40" xfId="0" applyFont="1" applyFill="1" applyBorder="1" applyAlignment="1">
      <alignment horizontal="center" vertical="center" wrapText="1"/>
    </xf>
    <xf numFmtId="0" fontId="44" fillId="30" borderId="38" xfId="0" applyFont="1" applyFill="1" applyBorder="1" applyAlignment="1">
      <alignment horizontal="center" vertical="center" wrapText="1"/>
    </xf>
    <xf numFmtId="0" fontId="44" fillId="30" borderId="39" xfId="0" applyFont="1" applyFill="1" applyBorder="1" applyAlignment="1">
      <alignment horizontal="center" vertical="center" textRotation="90"/>
    </xf>
    <xf numFmtId="0" fontId="47" fillId="30" borderId="39" xfId="0" applyFont="1" applyFill="1" applyBorder="1" applyAlignment="1">
      <alignment horizontal="center" vertical="center"/>
    </xf>
    <xf numFmtId="0" fontId="47" fillId="30" borderId="39" xfId="0" applyFont="1" applyFill="1" applyBorder="1" applyAlignment="1">
      <alignment horizontal="left" vertical="center"/>
    </xf>
    <xf numFmtId="0" fontId="44" fillId="30" borderId="39" xfId="0" applyFont="1" applyFill="1" applyBorder="1" applyAlignment="1">
      <alignment horizontal="center" vertical="center"/>
    </xf>
    <xf numFmtId="0" fontId="43" fillId="30" borderId="38" xfId="0" applyFont="1" applyFill="1" applyBorder="1" applyAlignment="1">
      <alignment vertical="center" wrapText="1"/>
    </xf>
    <xf numFmtId="0" fontId="43" fillId="30" borderId="39" xfId="0" applyFont="1" applyFill="1" applyBorder="1" applyAlignment="1">
      <alignment horizontal="center" vertical="center" wrapText="1"/>
    </xf>
    <xf numFmtId="0" fontId="43" fillId="30" borderId="39" xfId="0" applyFont="1" applyFill="1" applyBorder="1" applyAlignment="1">
      <alignment vertical="center" wrapText="1"/>
    </xf>
    <xf numFmtId="0" fontId="47" fillId="30" borderId="38" xfId="0" applyFont="1" applyFill="1" applyBorder="1" applyAlignment="1">
      <alignment horizontal="center" vertical="center" wrapText="1"/>
    </xf>
    <xf numFmtId="0" fontId="47" fillId="30" borderId="39" xfId="0" applyFont="1" applyFill="1" applyBorder="1" applyAlignment="1">
      <alignment horizontal="center" vertical="center" wrapText="1"/>
    </xf>
    <xf numFmtId="0" fontId="47" fillId="30" borderId="40" xfId="0" applyFont="1" applyFill="1" applyBorder="1" applyAlignment="1">
      <alignment horizontal="center" vertical="center" wrapText="1"/>
    </xf>
    <xf numFmtId="0" fontId="52" fillId="30" borderId="28" xfId="0" applyFont="1" applyFill="1" applyBorder="1" applyAlignment="1">
      <alignment horizontal="center" vertical="center" wrapText="1"/>
    </xf>
    <xf numFmtId="0" fontId="52" fillId="30" borderId="29" xfId="0" applyFont="1" applyFill="1" applyBorder="1" applyAlignment="1">
      <alignment horizontal="left" vertical="center" wrapText="1"/>
    </xf>
    <xf numFmtId="0" fontId="52" fillId="30" borderId="29" xfId="0" applyFont="1" applyFill="1" applyBorder="1" applyAlignment="1">
      <alignment horizontal="center" vertical="center" wrapText="1"/>
    </xf>
    <xf numFmtId="0" fontId="52" fillId="30" borderId="29" xfId="0" applyFont="1" applyFill="1" applyBorder="1" applyAlignment="1">
      <alignment vertical="center" wrapText="1"/>
    </xf>
    <xf numFmtId="0" fontId="52" fillId="30" borderId="29" xfId="0" applyFont="1" applyFill="1" applyBorder="1" applyAlignment="1">
      <alignment horizontal="right" vertical="center" wrapText="1"/>
    </xf>
    <xf numFmtId="0" fontId="52" fillId="30" borderId="30" xfId="0" applyFont="1" applyFill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37" fillId="0" borderId="30" xfId="0" applyFont="1" applyBorder="1" applyAlignment="1">
      <alignment vertical="center" wrapText="1"/>
    </xf>
    <xf numFmtId="0" fontId="36" fillId="25" borderId="30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wrapText="1"/>
    </xf>
    <xf numFmtId="0" fontId="43" fillId="30" borderId="29" xfId="0" applyFont="1" applyFill="1" applyBorder="1" applyAlignment="1">
      <alignment horizontal="left" wrapText="1"/>
    </xf>
    <xf numFmtId="0" fontId="43" fillId="30" borderId="29" xfId="0" applyFont="1" applyFill="1" applyBorder="1" applyAlignment="1">
      <alignment horizontal="center" wrapText="1"/>
    </xf>
    <xf numFmtId="0" fontId="43" fillId="30" borderId="29" xfId="0" applyFont="1" applyFill="1" applyBorder="1" applyAlignment="1">
      <alignment wrapText="1"/>
    </xf>
    <xf numFmtId="0" fontId="43" fillId="30" borderId="30" xfId="0" applyFont="1" applyFill="1" applyBorder="1" applyAlignment="1">
      <alignment horizontal="center"/>
    </xf>
    <xf numFmtId="0" fontId="43" fillId="30" borderId="29" xfId="0" applyFont="1" applyFill="1" applyBorder="1" applyAlignment="1">
      <alignment horizontal="right" wrapText="1"/>
    </xf>
    <xf numFmtId="0" fontId="51" fillId="30" borderId="13" xfId="0" applyFont="1" applyFill="1" applyBorder="1" applyAlignment="1">
      <alignment horizontal="center" vertical="center" wrapText="1"/>
    </xf>
    <xf numFmtId="0" fontId="51" fillId="30" borderId="14" xfId="0" applyFont="1" applyFill="1" applyBorder="1" applyAlignment="1">
      <alignment horizontal="center" vertical="center" wrapText="1"/>
    </xf>
    <xf numFmtId="0" fontId="51" fillId="30" borderId="15" xfId="0" applyFont="1" applyFill="1" applyBorder="1" applyAlignment="1">
      <alignment horizontal="center" vertical="center" wrapText="1"/>
    </xf>
    <xf numFmtId="0" fontId="47" fillId="30" borderId="13" xfId="0" applyFont="1" applyFill="1" applyBorder="1" applyAlignment="1">
      <alignment vertical="center" wrapText="1"/>
    </xf>
    <xf numFmtId="0" fontId="2" fillId="0" borderId="62" xfId="0" applyFont="1" applyBorder="1" applyAlignment="1">
      <alignment vertical="center"/>
    </xf>
    <xf numFmtId="0" fontId="53" fillId="30" borderId="38" xfId="0" applyFont="1" applyFill="1" applyBorder="1" applyAlignment="1">
      <alignment horizontal="center" wrapText="1"/>
    </xf>
    <xf numFmtId="0" fontId="53" fillId="30" borderId="39" xfId="0" applyFont="1" applyFill="1" applyBorder="1" applyAlignment="1">
      <alignment wrapText="1"/>
    </xf>
    <xf numFmtId="0" fontId="51" fillId="30" borderId="40" xfId="0" applyFont="1" applyFill="1" applyBorder="1" applyAlignment="1">
      <alignment horizontal="right"/>
    </xf>
    <xf numFmtId="0" fontId="47" fillId="30" borderId="38" xfId="0" applyFont="1" applyFill="1" applyBorder="1" applyAlignment="1">
      <alignment wrapText="1"/>
    </xf>
    <xf numFmtId="0" fontId="47" fillId="30" borderId="39" xfId="0" applyFont="1" applyFill="1" applyBorder="1" applyAlignment="1">
      <alignment wrapText="1"/>
    </xf>
    <xf numFmtId="0" fontId="47" fillId="30" borderId="39" xfId="0" applyFont="1" applyFill="1" applyBorder="1" applyAlignment="1">
      <alignment horizontal="center" wrapText="1"/>
    </xf>
    <xf numFmtId="0" fontId="47" fillId="30" borderId="40" xfId="0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center" vertical="center"/>
    </xf>
    <xf numFmtId="0" fontId="48" fillId="30" borderId="48" xfId="0" applyFont="1" applyFill="1" applyBorder="1" applyAlignment="1">
      <alignment vertical="center"/>
    </xf>
    <xf numFmtId="0" fontId="47" fillId="30" borderId="49" xfId="0" applyFont="1" applyFill="1" applyBorder="1" applyAlignment="1">
      <alignment vertical="center"/>
    </xf>
    <xf numFmtId="0" fontId="47" fillId="30" borderId="49" xfId="0" applyFont="1" applyFill="1" applyBorder="1" applyAlignment="1">
      <alignment horizontal="center" vertical="center"/>
    </xf>
    <xf numFmtId="0" fontId="48" fillId="30" borderId="50" xfId="0" applyFont="1" applyFill="1" applyBorder="1" applyAlignment="1">
      <alignment vertical="center" wrapText="1"/>
    </xf>
    <xf numFmtId="0" fontId="48" fillId="30" borderId="49" xfId="0" applyFont="1" applyFill="1" applyBorder="1" applyAlignment="1">
      <alignment vertical="center" wrapText="1"/>
    </xf>
    <xf numFmtId="0" fontId="47" fillId="30" borderId="50" xfId="0" applyFont="1" applyFill="1" applyBorder="1" applyAlignment="1">
      <alignment horizontal="left" vertical="center" wrapText="1"/>
    </xf>
    <xf numFmtId="0" fontId="47" fillId="30" borderId="48" xfId="0" applyFont="1" applyFill="1" applyBorder="1" applyAlignment="1">
      <alignment horizontal="center" vertical="center" wrapText="1"/>
    </xf>
    <xf numFmtId="0" fontId="47" fillId="30" borderId="49" xfId="0" applyFont="1" applyFill="1" applyBorder="1" applyAlignment="1">
      <alignment horizontal="center" vertical="center" wrapText="1"/>
    </xf>
    <xf numFmtId="0" fontId="47" fillId="30" borderId="50" xfId="0" applyFont="1" applyFill="1" applyBorder="1" applyAlignment="1">
      <alignment horizontal="center" vertical="center" wrapText="1"/>
    </xf>
    <xf numFmtId="0" fontId="47" fillId="30" borderId="52" xfId="0" applyFont="1" applyFill="1" applyBorder="1" applyAlignment="1">
      <alignment horizontal="center" vertical="center" wrapText="1"/>
    </xf>
    <xf numFmtId="0" fontId="47" fillId="30" borderId="54" xfId="0" applyFont="1" applyFill="1" applyBorder="1" applyAlignment="1">
      <alignment horizontal="center" vertical="center" wrapText="1"/>
    </xf>
    <xf numFmtId="0" fontId="47" fillId="30" borderId="51" xfId="0" applyFont="1" applyFill="1" applyBorder="1" applyAlignment="1">
      <alignment horizontal="center" vertical="center" wrapText="1"/>
    </xf>
    <xf numFmtId="0" fontId="44" fillId="30" borderId="13" xfId="0" applyFont="1" applyFill="1" applyBorder="1"/>
    <xf numFmtId="0" fontId="43" fillId="30" borderId="14" xfId="0" applyFont="1" applyFill="1" applyBorder="1" applyAlignment="1">
      <alignment horizontal="center"/>
    </xf>
    <xf numFmtId="0" fontId="53" fillId="30" borderId="28" xfId="0" applyFont="1" applyFill="1" applyBorder="1" applyAlignment="1">
      <alignment horizontal="center" vertical="center"/>
    </xf>
    <xf numFmtId="0" fontId="53" fillId="30" borderId="29" xfId="0" applyFont="1" applyFill="1" applyBorder="1" applyAlignment="1">
      <alignment wrapText="1"/>
    </xf>
    <xf numFmtId="0" fontId="47" fillId="30" borderId="29" xfId="0" applyFont="1" applyFill="1" applyBorder="1" applyAlignment="1">
      <alignment horizontal="center" vertical="center"/>
    </xf>
    <xf numFmtId="0" fontId="53" fillId="30" borderId="29" xfId="0" applyFont="1" applyFill="1" applyBorder="1"/>
    <xf numFmtId="0" fontId="53" fillId="30" borderId="30" xfId="0" applyFont="1" applyFill="1" applyBorder="1" applyAlignment="1">
      <alignment horizontal="center"/>
    </xf>
    <xf numFmtId="0" fontId="4" fillId="26" borderId="61" xfId="0" applyFont="1" applyFill="1" applyBorder="1" applyAlignment="1">
      <alignment vertical="center"/>
    </xf>
    <xf numFmtId="0" fontId="4" fillId="26" borderId="11" xfId="0" applyFont="1" applyFill="1" applyBorder="1" applyAlignment="1">
      <alignment horizontal="center" vertical="center"/>
    </xf>
    <xf numFmtId="0" fontId="42" fillId="0" borderId="6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55" fillId="0" borderId="0" xfId="0" applyFont="1" applyAlignment="1">
      <alignment horizontal="center" vertical="center"/>
    </xf>
    <xf numFmtId="0" fontId="44" fillId="30" borderId="61" xfId="0" applyFont="1" applyFill="1" applyBorder="1"/>
    <xf numFmtId="0" fontId="43" fillId="30" borderId="11" xfId="0" applyFont="1" applyFill="1" applyBorder="1" applyAlignment="1">
      <alignment horizontal="center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2" fontId="3" fillId="28" borderId="19" xfId="0" applyNumberFormat="1" applyFont="1" applyFill="1" applyBorder="1" applyAlignment="1">
      <alignment horizontal="center" vertical="center" textRotation="90" wrapText="1"/>
    </xf>
    <xf numFmtId="2" fontId="3" fillId="28" borderId="21" xfId="0" applyNumberFormat="1" applyFont="1" applyFill="1" applyBorder="1" applyAlignment="1">
      <alignment horizontal="center" vertical="center" textRotation="90" wrapText="1"/>
    </xf>
    <xf numFmtId="2" fontId="3" fillId="28" borderId="20" xfId="0" applyNumberFormat="1" applyFont="1" applyFill="1" applyBorder="1" applyAlignment="1">
      <alignment horizontal="center" vertical="center" textRotation="90" wrapText="1"/>
    </xf>
    <xf numFmtId="0" fontId="3" fillId="27" borderId="22" xfId="0" applyFont="1" applyFill="1" applyBorder="1" applyAlignment="1">
      <alignment horizontal="center" vertical="center" textRotation="90" wrapText="1"/>
    </xf>
    <xf numFmtId="0" fontId="3" fillId="27" borderId="26" xfId="0" applyFont="1" applyFill="1" applyBorder="1" applyAlignment="1">
      <alignment horizontal="center" vertical="center" textRotation="90" wrapText="1"/>
    </xf>
    <xf numFmtId="0" fontId="3" fillId="27" borderId="23" xfId="0" applyFont="1" applyFill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2" fontId="3" fillId="28" borderId="22" xfId="0" applyNumberFormat="1" applyFont="1" applyFill="1" applyBorder="1" applyAlignment="1">
      <alignment horizontal="center" vertical="center" textRotation="90" wrapText="1"/>
    </xf>
    <xf numFmtId="2" fontId="3" fillId="28" borderId="23" xfId="0" applyNumberFormat="1" applyFont="1" applyFill="1" applyBorder="1" applyAlignment="1">
      <alignment horizontal="center" vertical="center" textRotation="90" wrapText="1"/>
    </xf>
    <xf numFmtId="2" fontId="3" fillId="28" borderId="26" xfId="0" applyNumberFormat="1" applyFont="1" applyFill="1" applyBorder="1" applyAlignment="1">
      <alignment horizontal="center" vertical="center" textRotation="90" wrapText="1"/>
    </xf>
    <xf numFmtId="2" fontId="3" fillId="27" borderId="22" xfId="0" applyNumberFormat="1" applyFont="1" applyFill="1" applyBorder="1" applyAlignment="1">
      <alignment horizontal="center" vertical="center" textRotation="90" wrapText="1"/>
    </xf>
    <xf numFmtId="2" fontId="3" fillId="27" borderId="23" xfId="0" applyNumberFormat="1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3" fillId="0" borderId="22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4" fillId="0" borderId="63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37" fillId="0" borderId="38" xfId="0" applyFont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textRotation="90" wrapText="1"/>
    </xf>
    <xf numFmtId="0" fontId="36" fillId="0" borderId="38" xfId="0" applyFont="1" applyBorder="1" applyAlignment="1">
      <alignment horizontal="center" vertical="center" wrapText="1"/>
    </xf>
    <xf numFmtId="0" fontId="37" fillId="0" borderId="41" xfId="0" applyFont="1" applyBorder="1" applyAlignment="1">
      <alignment horizontal="center" vertical="center" wrapText="1"/>
    </xf>
    <xf numFmtId="0" fontId="37" fillId="0" borderId="42" xfId="0" applyFont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textRotation="90" wrapText="1"/>
    </xf>
    <xf numFmtId="0" fontId="36" fillId="0" borderId="47" xfId="0" applyFont="1" applyBorder="1" applyAlignment="1">
      <alignment horizontal="center" vertical="center" textRotation="90" wrapText="1"/>
    </xf>
    <xf numFmtId="0" fontId="36" fillId="0" borderId="46" xfId="0" applyFont="1" applyBorder="1" applyAlignment="1">
      <alignment horizontal="center" vertical="center" textRotation="90" wrapText="1"/>
    </xf>
    <xf numFmtId="0" fontId="37" fillId="0" borderId="39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left" vertical="center" wrapText="1"/>
    </xf>
    <xf numFmtId="0" fontId="37" fillId="0" borderId="40" xfId="0" applyFont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textRotation="90"/>
    </xf>
    <xf numFmtId="0" fontId="39" fillId="0" borderId="38" xfId="0" applyFont="1" applyBorder="1" applyAlignment="1">
      <alignment vertical="center" wrapText="1"/>
    </xf>
    <xf numFmtId="0" fontId="39" fillId="0" borderId="38" xfId="0" applyFont="1" applyBorder="1" applyAlignment="1">
      <alignment horizontal="center" vertical="center" wrapText="1"/>
    </xf>
    <xf numFmtId="0" fontId="37" fillId="0" borderId="39" xfId="0" applyFont="1" applyBorder="1" applyAlignment="1">
      <alignment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center" vertical="center"/>
    </xf>
    <xf numFmtId="0" fontId="36" fillId="0" borderId="3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7" fillId="30" borderId="14" xfId="0" applyFont="1" applyFill="1" applyBorder="1" applyAlignment="1">
      <alignment horizontal="center"/>
    </xf>
    <xf numFmtId="0" fontId="47" fillId="30" borderId="15" xfId="0" applyFont="1" applyFill="1" applyBorder="1" applyAlignment="1">
      <alignment horizontal="center"/>
    </xf>
    <xf numFmtId="0" fontId="4" fillId="26" borderId="14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/>
    </xf>
    <xf numFmtId="0" fontId="44" fillId="30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 vertical="center"/>
    </xf>
    <xf numFmtId="0" fontId="29" fillId="0" borderId="48" xfId="0" applyFont="1" applyBorder="1" applyAlignment="1">
      <alignment horizontal="center" vertical="center"/>
    </xf>
    <xf numFmtId="0" fontId="29" fillId="0" borderId="49" xfId="0" applyFont="1" applyBorder="1" applyAlignment="1">
      <alignment vertical="center" wrapText="1"/>
    </xf>
    <xf numFmtId="0" fontId="29" fillId="0" borderId="48" xfId="0" applyFont="1" applyBorder="1" applyAlignment="1">
      <alignment horizontal="center" vertical="center" wrapText="1"/>
    </xf>
    <xf numFmtId="0" fontId="29" fillId="0" borderId="54" xfId="0" applyFont="1" applyBorder="1" applyAlignment="1">
      <alignment horizontal="left" vertical="center" wrapText="1"/>
    </xf>
    <xf numFmtId="0" fontId="29" fillId="0" borderId="55" xfId="0" applyFont="1" applyBorder="1" applyAlignment="1">
      <alignment horizontal="left" vertical="center" wrapText="1"/>
    </xf>
    <xf numFmtId="0" fontId="29" fillId="0" borderId="56" xfId="0" applyFont="1" applyBorder="1" applyAlignment="1">
      <alignment horizontal="left" vertical="center" wrapText="1"/>
    </xf>
    <xf numFmtId="0" fontId="29" fillId="0" borderId="54" xfId="0" applyFont="1" applyBorder="1" applyAlignment="1">
      <alignment horizontal="left" vertical="center"/>
    </xf>
    <xf numFmtId="0" fontId="29" fillId="0" borderId="56" xfId="0" applyFont="1" applyBorder="1" applyAlignment="1">
      <alignment horizontal="left" vertical="center"/>
    </xf>
    <xf numFmtId="0" fontId="29" fillId="0" borderId="55" xfId="0" applyFont="1" applyBorder="1" applyAlignment="1">
      <alignment horizontal="left" vertical="center"/>
    </xf>
    <xf numFmtId="0" fontId="37" fillId="0" borderId="14" xfId="0" applyFont="1" applyBorder="1" applyAlignment="1">
      <alignment vertical="center" wrapText="1"/>
    </xf>
    <xf numFmtId="0" fontId="34" fillId="0" borderId="18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4" fillId="0" borderId="31" xfId="0" applyFont="1" applyBorder="1" applyAlignment="1">
      <alignment horizontal="center" vertical="center"/>
    </xf>
    <xf numFmtId="0" fontId="34" fillId="0" borderId="36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7" fillId="0" borderId="33" xfId="0" applyFont="1" applyBorder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7" fillId="0" borderId="34" xfId="0" applyFont="1" applyBorder="1" applyAlignment="1">
      <alignment horizontal="left" vertical="center" wrapText="1"/>
    </xf>
    <xf numFmtId="0" fontId="37" fillId="0" borderId="33" xfId="0" applyFont="1" applyBorder="1" applyAlignment="1">
      <alignment vertical="center" wrapText="1"/>
    </xf>
    <xf numFmtId="0" fontId="37" fillId="0" borderId="35" xfId="0" applyFont="1" applyBorder="1" applyAlignment="1">
      <alignment vertical="center" wrapText="1"/>
    </xf>
    <xf numFmtId="0" fontId="37" fillId="0" borderId="34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7" fillId="0" borderId="33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29" fillId="0" borderId="14" xfId="0" applyFont="1" applyBorder="1" applyAlignment="1">
      <alignment horizontal="left" vertical="center" wrapText="1"/>
    </xf>
    <xf numFmtId="0" fontId="4" fillId="26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44" fillId="30" borderId="11" xfId="0" applyFont="1" applyFill="1" applyBorder="1" applyAlignment="1">
      <alignment horizontal="center"/>
    </xf>
    <xf numFmtId="0" fontId="4" fillId="26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7" fillId="30" borderId="11" xfId="0" applyFont="1" applyFill="1" applyBorder="1" applyAlignment="1">
      <alignment horizontal="center"/>
    </xf>
    <xf numFmtId="0" fontId="47" fillId="30" borderId="12" xfId="0" applyFont="1" applyFill="1" applyBorder="1" applyAlignment="1">
      <alignment horizontal="center"/>
    </xf>
    <xf numFmtId="0" fontId="4" fillId="26" borderId="53" xfId="0" applyFont="1" applyFill="1" applyBorder="1" applyAlignment="1">
      <alignment horizontal="center" vertical="center"/>
    </xf>
    <xf numFmtId="0" fontId="4" fillId="26" borderId="18" xfId="0" applyFont="1" applyFill="1" applyBorder="1" applyAlignment="1">
      <alignment horizontal="center" vertical="center"/>
    </xf>
    <xf numFmtId="0" fontId="4" fillId="26" borderId="24" xfId="0" applyFont="1" applyFill="1" applyBorder="1" applyAlignment="1">
      <alignment horizontal="center" vertical="center"/>
    </xf>
    <xf numFmtId="0" fontId="4" fillId="26" borderId="22" xfId="0" applyFont="1" applyFill="1" applyBorder="1" applyAlignment="1">
      <alignment horizontal="center" vertical="center"/>
    </xf>
    <xf numFmtId="0" fontId="4" fillId="26" borderId="23" xfId="0" applyFont="1" applyFill="1" applyBorder="1" applyAlignment="1">
      <alignment horizontal="center" vertical="center"/>
    </xf>
    <xf numFmtId="0" fontId="4" fillId="26" borderId="13" xfId="0" applyFont="1" applyFill="1" applyBorder="1" applyAlignment="1">
      <alignment horizontal="center" vertical="center"/>
    </xf>
  </cellXfs>
  <cellStyles count="280">
    <cellStyle name="20% - Accent1 2" xfId="1"/>
    <cellStyle name="20% - Accent1 2 2" xfId="2"/>
    <cellStyle name="20% - Accent1 3" xfId="3"/>
    <cellStyle name="20% - Accent1 3 2" xfId="4"/>
    <cellStyle name="20% - Accent1 4" xfId="5"/>
    <cellStyle name="20% - Accent1 4 2" xfId="6"/>
    <cellStyle name="20% - Accent2 2" xfId="7"/>
    <cellStyle name="20% - Accent2 2 2" xfId="8"/>
    <cellStyle name="20% - Accent2 3" xfId="9"/>
    <cellStyle name="20% - Accent2 3 2" xfId="10"/>
    <cellStyle name="20% - Accent2 4" xfId="11"/>
    <cellStyle name="20% - Accent2 4 2" xfId="12"/>
    <cellStyle name="20% - Accent3 2" xfId="13"/>
    <cellStyle name="20% - Accent3 2 2" xfId="14"/>
    <cellStyle name="20% - Accent3 3" xfId="15"/>
    <cellStyle name="20% - Accent3 3 2" xfId="16"/>
    <cellStyle name="20% - Accent3 4" xfId="17"/>
    <cellStyle name="20% - Accent3 4 2" xfId="18"/>
    <cellStyle name="20% - Accent4 2" xfId="19"/>
    <cellStyle name="20% - Accent4 2 2" xfId="20"/>
    <cellStyle name="20% - Accent4 3" xfId="21"/>
    <cellStyle name="20% - Accent4 3 2" xfId="22"/>
    <cellStyle name="20% - Accent4 4" xfId="23"/>
    <cellStyle name="20% - Accent4 4 2" xfId="24"/>
    <cellStyle name="20% - Accent5 2" xfId="25"/>
    <cellStyle name="20% - Accent5 2 2" xfId="26"/>
    <cellStyle name="20% - Accent5 3" xfId="27"/>
    <cellStyle name="20% - Accent5 3 2" xfId="28"/>
    <cellStyle name="20% - Accent5 4" xfId="29"/>
    <cellStyle name="20% - Accent5 4 2" xfId="30"/>
    <cellStyle name="20% - Accent6 2" xfId="31"/>
    <cellStyle name="20% - Accent6 2 2" xfId="32"/>
    <cellStyle name="20% - Accent6 3" xfId="33"/>
    <cellStyle name="20% - Accent6 3 2" xfId="34"/>
    <cellStyle name="20% - Accent6 4" xfId="35"/>
    <cellStyle name="20% - Accent6 4 2" xfId="36"/>
    <cellStyle name="40% - Accent1 2" xfId="37"/>
    <cellStyle name="40% - Accent1 2 2" xfId="38"/>
    <cellStyle name="40% - Accent1 3" xfId="39"/>
    <cellStyle name="40% - Accent1 3 2" xfId="40"/>
    <cellStyle name="40% - Accent1 4" xfId="41"/>
    <cellStyle name="40% - Accent1 4 2" xfId="42"/>
    <cellStyle name="40% - Accent2 2" xfId="43"/>
    <cellStyle name="40% - Accent2 2 2" xfId="44"/>
    <cellStyle name="40% - Accent2 3" xfId="45"/>
    <cellStyle name="40% - Accent2 3 2" xfId="46"/>
    <cellStyle name="40% - Accent2 4" xfId="47"/>
    <cellStyle name="40% - Accent2 4 2" xfId="48"/>
    <cellStyle name="40% - Accent3 2" xfId="49"/>
    <cellStyle name="40% - Accent3 2 2" xfId="50"/>
    <cellStyle name="40% - Accent3 3" xfId="51"/>
    <cellStyle name="40% - Accent3 3 2" xfId="52"/>
    <cellStyle name="40% - Accent3 4" xfId="53"/>
    <cellStyle name="40% - Accent3 4 2" xfId="54"/>
    <cellStyle name="40% - Accent4 2" xfId="55"/>
    <cellStyle name="40% - Accent4 2 2" xfId="56"/>
    <cellStyle name="40% - Accent4 3" xfId="57"/>
    <cellStyle name="40% - Accent4 3 2" xfId="58"/>
    <cellStyle name="40% - Accent4 4" xfId="59"/>
    <cellStyle name="40% - Accent4 4 2" xfId="60"/>
    <cellStyle name="40% - Accent5 2" xfId="61"/>
    <cellStyle name="40% - Accent5 2 2" xfId="62"/>
    <cellStyle name="40% - Accent5 3" xfId="63"/>
    <cellStyle name="40% - Accent5 3 2" xfId="64"/>
    <cellStyle name="40% - Accent5 4" xfId="65"/>
    <cellStyle name="40% - Accent5 4 2" xfId="66"/>
    <cellStyle name="40% - Accent6 2" xfId="67"/>
    <cellStyle name="40% - Accent6 2 2" xfId="68"/>
    <cellStyle name="40% - Accent6 3" xfId="69"/>
    <cellStyle name="40% - Accent6 3 2" xfId="70"/>
    <cellStyle name="40% - Accent6 4" xfId="71"/>
    <cellStyle name="40% - Accent6 4 2" xfId="72"/>
    <cellStyle name="60% - Accent1 2" xfId="73"/>
    <cellStyle name="60% - Accent1 3" xfId="74"/>
    <cellStyle name="60% - Accent1 4" xfId="75"/>
    <cellStyle name="60% - Accent2 2" xfId="76"/>
    <cellStyle name="60% - Accent2 3" xfId="77"/>
    <cellStyle name="60% - Accent2 4" xfId="78"/>
    <cellStyle name="60% - Accent3 2" xfId="79"/>
    <cellStyle name="60% - Accent3 3" xfId="80"/>
    <cellStyle name="60% - Accent3 4" xfId="81"/>
    <cellStyle name="60% - Accent4 2" xfId="82"/>
    <cellStyle name="60% - Accent4 3" xfId="83"/>
    <cellStyle name="60% - Accent4 4" xfId="84"/>
    <cellStyle name="60% - Accent5 2" xfId="85"/>
    <cellStyle name="60% - Accent5 3" xfId="86"/>
    <cellStyle name="60% - Accent5 4" xfId="87"/>
    <cellStyle name="60% - Accent6 2" xfId="88"/>
    <cellStyle name="60% - Accent6 3" xfId="89"/>
    <cellStyle name="60% - Accent6 4" xfId="90"/>
    <cellStyle name="Accent1 2" xfId="91"/>
    <cellStyle name="Accent1 3" xfId="92"/>
    <cellStyle name="Accent1 4" xfId="93"/>
    <cellStyle name="Accent2 2" xfId="94"/>
    <cellStyle name="Accent2 3" xfId="95"/>
    <cellStyle name="Accent2 4" xfId="96"/>
    <cellStyle name="Accent3 2" xfId="97"/>
    <cellStyle name="Accent3 3" xfId="98"/>
    <cellStyle name="Accent3 4" xfId="99"/>
    <cellStyle name="Accent4 2" xfId="100"/>
    <cellStyle name="Accent4 3" xfId="101"/>
    <cellStyle name="Accent4 4" xfId="102"/>
    <cellStyle name="Accent5 2" xfId="103"/>
    <cellStyle name="Accent5 3" xfId="104"/>
    <cellStyle name="Accent5 4" xfId="105"/>
    <cellStyle name="Accent6 2" xfId="106"/>
    <cellStyle name="Accent6 3" xfId="107"/>
    <cellStyle name="Accent6 4" xfId="108"/>
    <cellStyle name="ARIAL" xfId="109"/>
    <cellStyle name="Bad 2" xfId="110"/>
    <cellStyle name="Bad 3" xfId="111"/>
    <cellStyle name="Bad 4" xfId="112"/>
    <cellStyle name="Calculation 2" xfId="113"/>
    <cellStyle name="Calculation 3" xfId="114"/>
    <cellStyle name="Calculation 4" xfId="115"/>
    <cellStyle name="Check Cell 2" xfId="116"/>
    <cellStyle name="Check Cell 3" xfId="117"/>
    <cellStyle name="Check Cell 4" xfId="118"/>
    <cellStyle name="Comma [0] 2" xfId="119"/>
    <cellStyle name="Comma 10" xfId="120"/>
    <cellStyle name="Comma 11" xfId="121"/>
    <cellStyle name="Comma 11 2" xfId="122"/>
    <cellStyle name="Comma 11 3" xfId="123"/>
    <cellStyle name="Comma 12" xfId="124"/>
    <cellStyle name="Comma 13" xfId="125"/>
    <cellStyle name="Comma 2" xfId="126"/>
    <cellStyle name="Comma 2 2" xfId="127"/>
    <cellStyle name="Comma 2 3" xfId="128"/>
    <cellStyle name="Comma 3" xfId="129"/>
    <cellStyle name="Comma 3 2" xfId="130"/>
    <cellStyle name="Comma 3 3" xfId="131"/>
    <cellStyle name="Comma 3 3 2" xfId="132"/>
    <cellStyle name="Comma 4" xfId="133"/>
    <cellStyle name="Comma 4 2" xfId="134"/>
    <cellStyle name="Comma 4 3" xfId="135"/>
    <cellStyle name="Comma 5" xfId="136"/>
    <cellStyle name="Comma 6" xfId="137"/>
    <cellStyle name="Comma 6 2" xfId="138"/>
    <cellStyle name="Comma 7" xfId="139"/>
    <cellStyle name="Comma 7 2" xfId="140"/>
    <cellStyle name="Comma 8" xfId="141"/>
    <cellStyle name="Comma 9" xfId="142"/>
    <cellStyle name="Currency 2" xfId="143"/>
    <cellStyle name="Currency 2 2" xfId="144"/>
    <cellStyle name="Currency 3" xfId="145"/>
    <cellStyle name="Currency 4" xfId="146"/>
    <cellStyle name="Currency 4 2" xfId="147"/>
    <cellStyle name="Currency 4 3" xfId="148"/>
    <cellStyle name="Currency 5" xfId="149"/>
    <cellStyle name="Currency 6" xfId="150"/>
    <cellStyle name="Currency 7" xfId="151"/>
    <cellStyle name="Explanatory Text 2" xfId="152"/>
    <cellStyle name="Explanatory Text 3" xfId="153"/>
    <cellStyle name="Explanatory Text 4" xfId="154"/>
    <cellStyle name="Good 2" xfId="155"/>
    <cellStyle name="Good 3" xfId="156"/>
    <cellStyle name="Good 4" xfId="157"/>
    <cellStyle name="Heading 1 2" xfId="158"/>
    <cellStyle name="Heading 1 3" xfId="159"/>
    <cellStyle name="Heading 1 4" xfId="160"/>
    <cellStyle name="Heading 2 2" xfId="161"/>
    <cellStyle name="Heading 2 3" xfId="162"/>
    <cellStyle name="Heading 2 4" xfId="163"/>
    <cellStyle name="Heading 3 2" xfId="164"/>
    <cellStyle name="Heading 3 3" xfId="165"/>
    <cellStyle name="Heading 3 4" xfId="166"/>
    <cellStyle name="Heading 4 2" xfId="167"/>
    <cellStyle name="Heading 4 3" xfId="168"/>
    <cellStyle name="Heading 4 4" xfId="169"/>
    <cellStyle name="Hyperlink 2" xfId="170"/>
    <cellStyle name="Hyperlink 2 2" xfId="171"/>
    <cellStyle name="Hyperlink 3" xfId="172"/>
    <cellStyle name="Hyperlink 3 2" xfId="173"/>
    <cellStyle name="Hyperlink 4" xfId="174"/>
    <cellStyle name="Hyperlink 5" xfId="175"/>
    <cellStyle name="Input 2" xfId="176"/>
    <cellStyle name="Input 3" xfId="177"/>
    <cellStyle name="Input 4" xfId="178"/>
    <cellStyle name="Linked Cell 2" xfId="179"/>
    <cellStyle name="Linked Cell 3" xfId="180"/>
    <cellStyle name="Linked Cell 4" xfId="181"/>
    <cellStyle name="Neutral 2" xfId="182"/>
    <cellStyle name="Neutral 3" xfId="183"/>
    <cellStyle name="Neutral 4" xfId="184"/>
    <cellStyle name="Normal" xfId="0" builtinId="0"/>
    <cellStyle name="Normal 10" xfId="185"/>
    <cellStyle name="Normal 10 2" xfId="186"/>
    <cellStyle name="Normal 10 2 2" xfId="187"/>
    <cellStyle name="Normal 10 3" xfId="188"/>
    <cellStyle name="Normal 10 4" xfId="189"/>
    <cellStyle name="Normal 11" xfId="190"/>
    <cellStyle name="Normal 11 2" xfId="191"/>
    <cellStyle name="Normal 11 2 2" xfId="192"/>
    <cellStyle name="Normal 12" xfId="193"/>
    <cellStyle name="Normal 13" xfId="194"/>
    <cellStyle name="Normal 14" xfId="195"/>
    <cellStyle name="Normal 15" xfId="196"/>
    <cellStyle name="Normal 2" xfId="197"/>
    <cellStyle name="Normal 2 2" xfId="198"/>
    <cellStyle name="Normal 2 2 2" xfId="199"/>
    <cellStyle name="Normal 2 3" xfId="200"/>
    <cellStyle name="Normal 2 4" xfId="201"/>
    <cellStyle name="Normal 2 4 2" xfId="202"/>
    <cellStyle name="Normal 2 5" xfId="203"/>
    <cellStyle name="Normal 27" xfId="204"/>
    <cellStyle name="Normal 3" xfId="205"/>
    <cellStyle name="Normal 3 2" xfId="206"/>
    <cellStyle name="Normal 3 3" xfId="207"/>
    <cellStyle name="Normal 3 4" xfId="208"/>
    <cellStyle name="Normal 3 5" xfId="209"/>
    <cellStyle name="Normal 3 5 2" xfId="210"/>
    <cellStyle name="Normal 3 6" xfId="211"/>
    <cellStyle name="Normal 3 6 2" xfId="212"/>
    <cellStyle name="Normal 3 6 2 2" xfId="213"/>
    <cellStyle name="Normal 3 7" xfId="214"/>
    <cellStyle name="Normal 3 8" xfId="215"/>
    <cellStyle name="Normal 3 8 2" xfId="216"/>
    <cellStyle name="Normal 3 8 3" xfId="217"/>
    <cellStyle name="Normal 3 9" xfId="218"/>
    <cellStyle name="Normal 4" xfId="219"/>
    <cellStyle name="Normal 4 2" xfId="220"/>
    <cellStyle name="Normal 4 2 2" xfId="221"/>
    <cellStyle name="Normal 4 3" xfId="222"/>
    <cellStyle name="Normal 4 4" xfId="223"/>
    <cellStyle name="Normal 40" xfId="224"/>
    <cellStyle name="Normal 43" xfId="225"/>
    <cellStyle name="Normal 45" xfId="226"/>
    <cellStyle name="Normal 5" xfId="227"/>
    <cellStyle name="Normal 6" xfId="228"/>
    <cellStyle name="Normal 6 2" xfId="229"/>
    <cellStyle name="Normal 6 2 2" xfId="230"/>
    <cellStyle name="Normal 6 3" xfId="231"/>
    <cellStyle name="Normal 61" xfId="232"/>
    <cellStyle name="Normal 62" xfId="233"/>
    <cellStyle name="Normal 63" xfId="234"/>
    <cellStyle name="Normal 64" xfId="235"/>
    <cellStyle name="Normal 65" xfId="236"/>
    <cellStyle name="Normal 66" xfId="237"/>
    <cellStyle name="Normal 67" xfId="238"/>
    <cellStyle name="Normal 68" xfId="239"/>
    <cellStyle name="Normal 7" xfId="240"/>
    <cellStyle name="Normal 7 2" xfId="241"/>
    <cellStyle name="Normal 7 3" xfId="242"/>
    <cellStyle name="Normal 7 4" xfId="243"/>
    <cellStyle name="Normal 8" xfId="244"/>
    <cellStyle name="Normal 8 2" xfId="245"/>
    <cellStyle name="Normal 8 3" xfId="246"/>
    <cellStyle name="Normal 9" xfId="247"/>
    <cellStyle name="Normal 9 2" xfId="248"/>
    <cellStyle name="Note 2" xfId="249"/>
    <cellStyle name="Note 3" xfId="250"/>
    <cellStyle name="Note 4" xfId="251"/>
    <cellStyle name="Output 2" xfId="252"/>
    <cellStyle name="Output 3" xfId="253"/>
    <cellStyle name="Output 4" xfId="254"/>
    <cellStyle name="Percent 10" xfId="255"/>
    <cellStyle name="Percent 11" xfId="256"/>
    <cellStyle name="Percent 2" xfId="257"/>
    <cellStyle name="Percent 2 2" xfId="258"/>
    <cellStyle name="Percent 3" xfId="259"/>
    <cellStyle name="Percent 3 2" xfId="260"/>
    <cellStyle name="Percent 3 3" xfId="261"/>
    <cellStyle name="Percent 4" xfId="262"/>
    <cellStyle name="Percent 4 2" xfId="263"/>
    <cellStyle name="Percent 5" xfId="264"/>
    <cellStyle name="Percent 5 2" xfId="265"/>
    <cellStyle name="Percent 6" xfId="266"/>
    <cellStyle name="Percent 7" xfId="267"/>
    <cellStyle name="Percent 8" xfId="268"/>
    <cellStyle name="Percent 9" xfId="269"/>
    <cellStyle name="Style 1" xfId="270"/>
    <cellStyle name="Title 2" xfId="271"/>
    <cellStyle name="Title 3" xfId="272"/>
    <cellStyle name="Title 4" xfId="273"/>
    <cellStyle name="Total 2" xfId="274"/>
    <cellStyle name="Total 3" xfId="275"/>
    <cellStyle name="Total 4" xfId="276"/>
    <cellStyle name="Warning Text 2" xfId="277"/>
    <cellStyle name="Warning Text 3" xfId="278"/>
    <cellStyle name="Warning Text 4" xfId="2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rimain\d\agri%20main%20data%20D\Agri%20Bank\Agri%20Bank%20-%201\2016\Case%20Sheet%20-%2020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r. Chidanand"/>
      <sheetName val="mainsheet"/>
      <sheetName val="Revised sheet "/>
      <sheetName val="93-16"/>
      <sheetName val="92-16"/>
      <sheetName val="91-16"/>
      <sheetName val="90-16"/>
      <sheetName val="89-16"/>
      <sheetName val="88-16"/>
      <sheetName val="87-16"/>
      <sheetName val="86-16"/>
      <sheetName val="85-16"/>
      <sheetName val="84-16"/>
      <sheetName val="83-16"/>
      <sheetName val="82 - 16"/>
      <sheetName val="81 - 16"/>
      <sheetName val="80 - 16"/>
      <sheetName val="79 - 16"/>
      <sheetName val="78-16 "/>
      <sheetName val="77 - 16"/>
      <sheetName val="76 - 16"/>
      <sheetName val="75 - 16"/>
      <sheetName val="74-16"/>
      <sheetName val="73-16"/>
      <sheetName val="72-16"/>
      <sheetName val="71-16"/>
      <sheetName val="70-16"/>
      <sheetName val="69-16"/>
      <sheetName val="68-16"/>
      <sheetName val="67-16"/>
      <sheetName val="66-16"/>
      <sheetName val="65-16"/>
      <sheetName val="64-16"/>
      <sheetName val="63-16"/>
      <sheetName val="62 - 16"/>
      <sheetName val="61 - 16 "/>
      <sheetName val="60 - 16 "/>
      <sheetName val="59 - 16"/>
      <sheetName val="58 - 16"/>
      <sheetName val="57 - 16"/>
      <sheetName val="56 - 16"/>
      <sheetName val="55 - 16"/>
      <sheetName val="54 - 16 "/>
      <sheetName val="53 - 16 "/>
      <sheetName val="52  - 16 "/>
      <sheetName val="51-16"/>
      <sheetName val="50-16"/>
      <sheetName val="49-16"/>
      <sheetName val="48-16"/>
      <sheetName val="47-16"/>
      <sheetName val="46-16"/>
      <sheetName val="45-16"/>
      <sheetName val="44-16"/>
      <sheetName val="43-16"/>
      <sheetName val="42-16"/>
      <sheetName val="41-16"/>
      <sheetName val="40-16"/>
      <sheetName val="39-16"/>
      <sheetName val="38-16"/>
      <sheetName val="37-16"/>
      <sheetName val="36-16"/>
      <sheetName val="35-16"/>
      <sheetName val="34-16"/>
      <sheetName val="33-16"/>
      <sheetName val="32-16"/>
      <sheetName val="31-16"/>
      <sheetName val="30-16"/>
      <sheetName val="29-16"/>
      <sheetName val="28-16"/>
      <sheetName val="27-16"/>
      <sheetName val="26-16"/>
      <sheetName val="25-16"/>
      <sheetName val="24-16"/>
      <sheetName val="23-16"/>
      <sheetName val="22-16"/>
      <sheetName val="21-16"/>
      <sheetName val="20-16"/>
      <sheetName val="19-16"/>
      <sheetName val="18-16"/>
      <sheetName val="17-16"/>
      <sheetName val="16-16"/>
      <sheetName val="15-16"/>
      <sheetName val="14-16"/>
      <sheetName val="13-16"/>
      <sheetName val="12-16"/>
      <sheetName val="11-16"/>
      <sheetName val="10-16"/>
      <sheetName val="9-16"/>
      <sheetName val="8-16"/>
      <sheetName val="7-16"/>
      <sheetName val="6-16"/>
      <sheetName val="5-16"/>
      <sheetName val="4-16"/>
      <sheetName val="3-16"/>
      <sheetName val="2-16"/>
      <sheetName val="1-16"/>
      <sheetName val="Revised sheet  "/>
      <sheetName val="94-16"/>
      <sheetName val="97-16"/>
      <sheetName val="96-16"/>
      <sheetName val="95-16"/>
      <sheetName val="106-16"/>
      <sheetName val="105-16"/>
      <sheetName val="104-16"/>
      <sheetName val="103-16"/>
      <sheetName val="102-16 "/>
      <sheetName val="101-16"/>
      <sheetName val="100-16 "/>
      <sheetName val="99-16"/>
      <sheetName val="98-16"/>
      <sheetName val="Revised casesheet"/>
      <sheetName val="122-16"/>
      <sheetName val="121-16"/>
      <sheetName val="120-16"/>
      <sheetName val="119-16"/>
      <sheetName val="118-16"/>
      <sheetName val="117-16"/>
      <sheetName val="116-16"/>
      <sheetName val="115-16"/>
      <sheetName val="114-16"/>
      <sheetName val="113-16"/>
      <sheetName val="112-16"/>
      <sheetName val="111-16"/>
      <sheetName val="110 - 16"/>
      <sheetName val="109-16"/>
      <sheetName val="108-16"/>
      <sheetName val="107-16"/>
      <sheetName val="123-16"/>
      <sheetName val="Revised sheet"/>
    </sheetNames>
    <sheetDataSet>
      <sheetData sheetId="0" refreshError="1"/>
      <sheetData sheetId="1">
        <row r="96">
          <cell r="A96" t="str">
            <v>13.4.2016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9"/>
  <sheetViews>
    <sheetView tabSelected="1" workbookViewId="0">
      <selection activeCell="M22" sqref="M22"/>
    </sheetView>
  </sheetViews>
  <sheetFormatPr defaultColWidth="9.140625" defaultRowHeight="12.75"/>
  <cols>
    <col min="1" max="1" width="5.28515625" style="1" customWidth="1"/>
    <col min="2" max="2" width="8.85546875" style="50" customWidth="1"/>
    <col min="3" max="3" width="5.140625" style="6" customWidth="1"/>
    <col min="4" max="4" width="18.140625" style="7" customWidth="1"/>
    <col min="5" max="5" width="15" style="7" customWidth="1"/>
    <col min="6" max="6" width="28.7109375" style="7" customWidth="1"/>
    <col min="7" max="7" width="12" style="3" customWidth="1"/>
    <col min="8" max="8" width="8.7109375" style="7" customWidth="1"/>
    <col min="9" max="9" width="7.7109375" style="3" customWidth="1"/>
    <col min="10" max="10" width="8.7109375" style="78" customWidth="1"/>
    <col min="11" max="16384" width="9.140625" style="1"/>
  </cols>
  <sheetData>
    <row r="1" spans="1:10" ht="17.25" customHeight="1" thickBot="1">
      <c r="I1" s="385" t="s">
        <v>572</v>
      </c>
      <c r="J1" s="386"/>
    </row>
    <row r="2" spans="1:10" ht="11.25" customHeight="1"/>
    <row r="3" spans="1:10" ht="22.5" customHeight="1">
      <c r="A3" s="409" t="s">
        <v>563</v>
      </c>
      <c r="B3" s="409"/>
      <c r="C3" s="409"/>
      <c r="D3" s="409"/>
      <c r="E3" s="409"/>
      <c r="F3" s="409"/>
      <c r="G3" s="409"/>
      <c r="H3" s="409"/>
      <c r="I3" s="409"/>
      <c r="J3" s="409"/>
    </row>
    <row r="4" spans="1:10" ht="21" customHeight="1">
      <c r="A4" s="415" t="s">
        <v>564</v>
      </c>
      <c r="B4" s="415"/>
      <c r="C4" s="415"/>
      <c r="D4" s="415"/>
      <c r="E4" s="415"/>
      <c r="F4" s="415"/>
      <c r="G4" s="415"/>
      <c r="H4" s="415"/>
      <c r="I4" s="415"/>
      <c r="J4" s="415"/>
    </row>
    <row r="5" spans="1:10">
      <c r="A5" s="5"/>
    </row>
    <row r="6" spans="1:10" ht="15.75" customHeight="1">
      <c r="A6" s="278" t="s">
        <v>145</v>
      </c>
      <c r="B6" s="279" t="s">
        <v>0</v>
      </c>
      <c r="C6" s="279" t="s">
        <v>146</v>
      </c>
      <c r="D6" s="280" t="s">
        <v>282</v>
      </c>
      <c r="E6" s="280" t="s">
        <v>308</v>
      </c>
      <c r="F6" s="281" t="s">
        <v>127</v>
      </c>
      <c r="G6" s="279" t="s">
        <v>198</v>
      </c>
      <c r="H6" s="279" t="s">
        <v>172</v>
      </c>
      <c r="I6" s="279" t="s">
        <v>277</v>
      </c>
      <c r="J6" s="282" t="s">
        <v>128</v>
      </c>
    </row>
    <row r="7" spans="1:10" s="35" customFormat="1" ht="14.1" customHeight="1">
      <c r="A7" s="410">
        <v>1</v>
      </c>
      <c r="B7" s="398" t="s">
        <v>261</v>
      </c>
      <c r="C7" s="31">
        <v>1</v>
      </c>
      <c r="D7" s="32" t="s">
        <v>165</v>
      </c>
      <c r="E7" s="53"/>
      <c r="F7" s="54" t="s">
        <v>262</v>
      </c>
      <c r="G7" s="55" t="s">
        <v>284</v>
      </c>
      <c r="H7" s="31" t="s">
        <v>304</v>
      </c>
      <c r="I7" s="45"/>
      <c r="J7" s="40">
        <v>450</v>
      </c>
    </row>
    <row r="8" spans="1:10" s="35" customFormat="1" ht="14.1" customHeight="1">
      <c r="A8" s="411"/>
      <c r="B8" s="413"/>
      <c r="C8" s="31">
        <v>1</v>
      </c>
      <c r="D8" s="32" t="s">
        <v>166</v>
      </c>
      <c r="E8" s="53"/>
      <c r="F8" s="54" t="s">
        <v>263</v>
      </c>
      <c r="G8" s="55" t="s">
        <v>284</v>
      </c>
      <c r="H8" s="31" t="s">
        <v>304</v>
      </c>
      <c r="I8" s="45"/>
      <c r="J8" s="40">
        <v>390</v>
      </c>
    </row>
    <row r="9" spans="1:10" s="35" customFormat="1" ht="14.1" customHeight="1">
      <c r="A9" s="411"/>
      <c r="B9" s="413"/>
      <c r="C9" s="31">
        <v>1</v>
      </c>
      <c r="D9" s="32"/>
      <c r="E9" s="53"/>
      <c r="F9" s="54" t="s">
        <v>173</v>
      </c>
      <c r="G9" s="55" t="s">
        <v>284</v>
      </c>
      <c r="H9" s="31" t="s">
        <v>304</v>
      </c>
      <c r="I9" s="45"/>
      <c r="J9" s="40">
        <v>440</v>
      </c>
    </row>
    <row r="10" spans="1:10" s="35" customFormat="1" ht="14.1" customHeight="1">
      <c r="A10" s="412"/>
      <c r="B10" s="414"/>
      <c r="C10" s="31">
        <v>1</v>
      </c>
      <c r="D10" s="32" t="s">
        <v>17</v>
      </c>
      <c r="E10" s="53"/>
      <c r="F10" s="54" t="s">
        <v>174</v>
      </c>
      <c r="G10" s="55" t="s">
        <v>284</v>
      </c>
      <c r="H10" s="31" t="s">
        <v>304</v>
      </c>
      <c r="I10" s="45"/>
      <c r="J10" s="40">
        <v>836</v>
      </c>
    </row>
    <row r="11" spans="1:10" ht="14.1" customHeight="1">
      <c r="A11" s="72"/>
      <c r="B11" s="73"/>
      <c r="C11" s="64">
        <f>SUM(C7:C10)</f>
        <v>4</v>
      </c>
      <c r="D11" s="68"/>
      <c r="E11" s="68"/>
      <c r="F11" s="68"/>
      <c r="G11" s="73"/>
      <c r="H11" s="68"/>
      <c r="I11" s="69"/>
      <c r="J11" s="79">
        <f>SUM(J7:J10)</f>
        <v>2116</v>
      </c>
    </row>
    <row r="12" spans="1:10" ht="14.1" customHeight="1">
      <c r="A12" s="387">
        <v>2</v>
      </c>
      <c r="B12" s="398" t="s">
        <v>147</v>
      </c>
      <c r="C12" s="11">
        <v>1</v>
      </c>
      <c r="D12" s="17"/>
      <c r="E12" s="17"/>
      <c r="F12" s="28" t="s">
        <v>175</v>
      </c>
      <c r="G12" s="11" t="s">
        <v>285</v>
      </c>
      <c r="H12" s="31" t="s">
        <v>304</v>
      </c>
      <c r="I12" s="11" t="s">
        <v>3</v>
      </c>
      <c r="J12" s="26">
        <v>243</v>
      </c>
    </row>
    <row r="13" spans="1:10" ht="14.1" customHeight="1">
      <c r="A13" s="388"/>
      <c r="B13" s="400"/>
      <c r="C13" s="11">
        <v>1</v>
      </c>
      <c r="D13" s="17"/>
      <c r="E13" s="17"/>
      <c r="F13" s="28" t="s">
        <v>176</v>
      </c>
      <c r="G13" s="11" t="s">
        <v>285</v>
      </c>
      <c r="H13" s="31" t="s">
        <v>304</v>
      </c>
      <c r="I13" s="11" t="s">
        <v>3</v>
      </c>
      <c r="J13" s="26">
        <v>43</v>
      </c>
    </row>
    <row r="14" spans="1:10" ht="14.1" customHeight="1">
      <c r="A14" s="388"/>
      <c r="B14" s="400"/>
      <c r="C14" s="11">
        <v>1</v>
      </c>
      <c r="D14" s="17"/>
      <c r="E14" s="17"/>
      <c r="F14" s="28" t="s">
        <v>177</v>
      </c>
      <c r="G14" s="11" t="s">
        <v>285</v>
      </c>
      <c r="H14" s="31" t="s">
        <v>304</v>
      </c>
      <c r="I14" s="11" t="s">
        <v>3</v>
      </c>
      <c r="J14" s="26">
        <v>292</v>
      </c>
    </row>
    <row r="15" spans="1:10" ht="14.1" customHeight="1">
      <c r="A15" s="388"/>
      <c r="B15" s="400"/>
      <c r="C15" s="11">
        <v>1</v>
      </c>
      <c r="D15" s="18" t="s">
        <v>271</v>
      </c>
      <c r="E15" s="18"/>
      <c r="F15" s="18" t="s">
        <v>272</v>
      </c>
      <c r="G15" s="11" t="s">
        <v>285</v>
      </c>
      <c r="H15" s="31" t="s">
        <v>304</v>
      </c>
      <c r="I15" s="18"/>
      <c r="J15" s="26">
        <v>243</v>
      </c>
    </row>
    <row r="16" spans="1:10" ht="14.1" customHeight="1">
      <c r="A16" s="388"/>
      <c r="B16" s="400"/>
      <c r="C16" s="11">
        <v>1</v>
      </c>
      <c r="D16" s="56" t="s">
        <v>90</v>
      </c>
      <c r="E16" s="56" t="s">
        <v>91</v>
      </c>
      <c r="F16" s="57" t="s">
        <v>178</v>
      </c>
      <c r="G16" s="11" t="s">
        <v>285</v>
      </c>
      <c r="H16" s="31" t="s">
        <v>309</v>
      </c>
      <c r="I16" s="11"/>
      <c r="J16" s="26">
        <v>2249</v>
      </c>
    </row>
    <row r="17" spans="1:11" ht="14.1" customHeight="1">
      <c r="A17" s="388"/>
      <c r="B17" s="399"/>
      <c r="C17" s="11">
        <v>1</v>
      </c>
      <c r="D17" s="56" t="s">
        <v>92</v>
      </c>
      <c r="E17" s="56" t="s">
        <v>93</v>
      </c>
      <c r="F17" s="57" t="s">
        <v>281</v>
      </c>
      <c r="G17" s="11" t="s">
        <v>285</v>
      </c>
      <c r="H17" s="31" t="s">
        <v>309</v>
      </c>
      <c r="I17" s="11"/>
      <c r="J17" s="26">
        <v>2319</v>
      </c>
    </row>
    <row r="18" spans="1:11" ht="14.1" customHeight="1">
      <c r="A18" s="72"/>
      <c r="B18" s="73"/>
      <c r="C18" s="70">
        <f>SUM(C12:C17)</f>
        <v>6</v>
      </c>
      <c r="D18" s="68"/>
      <c r="E18" s="68"/>
      <c r="F18" s="68"/>
      <c r="G18" s="69"/>
      <c r="H18" s="68"/>
      <c r="I18" s="69"/>
      <c r="J18" s="79">
        <f>SUM(J12:J17)</f>
        <v>5389</v>
      </c>
    </row>
    <row r="19" spans="1:11" ht="14.1" customHeight="1">
      <c r="A19" s="387">
        <v>3</v>
      </c>
      <c r="B19" s="398" t="s">
        <v>154</v>
      </c>
      <c r="C19" s="11">
        <v>1</v>
      </c>
      <c r="D19" s="18" t="s">
        <v>18</v>
      </c>
      <c r="E19" s="18" t="s">
        <v>319</v>
      </c>
      <c r="F19" s="13" t="s">
        <v>179</v>
      </c>
      <c r="G19" s="11" t="s">
        <v>284</v>
      </c>
      <c r="H19" s="31" t="s">
        <v>304</v>
      </c>
      <c r="I19" s="11" t="s">
        <v>3</v>
      </c>
      <c r="J19" s="26">
        <v>580</v>
      </c>
    </row>
    <row r="20" spans="1:11" ht="14.1" customHeight="1">
      <c r="A20" s="388"/>
      <c r="B20" s="400"/>
      <c r="C20" s="11">
        <v>1</v>
      </c>
      <c r="D20" s="18" t="s">
        <v>20</v>
      </c>
      <c r="E20" s="18" t="s">
        <v>20</v>
      </c>
      <c r="F20" s="13" t="s">
        <v>180</v>
      </c>
      <c r="G20" s="11" t="s">
        <v>284</v>
      </c>
      <c r="H20" s="31" t="s">
        <v>304</v>
      </c>
      <c r="I20" s="11" t="s">
        <v>3</v>
      </c>
      <c r="J20" s="26">
        <v>150</v>
      </c>
    </row>
    <row r="21" spans="1:11" ht="14.1" customHeight="1">
      <c r="A21" s="388"/>
      <c r="B21" s="400"/>
      <c r="C21" s="11">
        <v>1</v>
      </c>
      <c r="D21" s="18" t="s">
        <v>129</v>
      </c>
      <c r="E21" s="18" t="s">
        <v>21</v>
      </c>
      <c r="F21" s="13" t="s">
        <v>181</v>
      </c>
      <c r="G21" s="11" t="s">
        <v>284</v>
      </c>
      <c r="H21" s="31" t="s">
        <v>304</v>
      </c>
      <c r="I21" s="11" t="s">
        <v>3</v>
      </c>
      <c r="J21" s="26">
        <v>397</v>
      </c>
    </row>
    <row r="22" spans="1:11" ht="14.1" customHeight="1">
      <c r="A22" s="388"/>
      <c r="B22" s="400"/>
      <c r="C22" s="11">
        <v>1</v>
      </c>
      <c r="D22" s="18" t="s">
        <v>167</v>
      </c>
      <c r="E22" s="18" t="s">
        <v>22</v>
      </c>
      <c r="F22" s="13" t="s">
        <v>182</v>
      </c>
      <c r="G22" s="11" t="s">
        <v>284</v>
      </c>
      <c r="H22" s="31" t="s">
        <v>304</v>
      </c>
      <c r="I22" s="11" t="s">
        <v>3</v>
      </c>
      <c r="J22" s="26">
        <v>568</v>
      </c>
    </row>
    <row r="23" spans="1:11" ht="14.1" customHeight="1">
      <c r="A23" s="389"/>
      <c r="B23" s="400"/>
      <c r="C23" s="31">
        <v>1</v>
      </c>
      <c r="D23" s="32" t="s">
        <v>155</v>
      </c>
      <c r="E23" s="32" t="s">
        <v>156</v>
      </c>
      <c r="F23" s="49" t="s">
        <v>183</v>
      </c>
      <c r="G23" s="11" t="s">
        <v>284</v>
      </c>
      <c r="H23" s="31" t="s">
        <v>309</v>
      </c>
      <c r="I23" s="31"/>
      <c r="J23" s="26">
        <v>2601</v>
      </c>
    </row>
    <row r="24" spans="1:11" ht="14.1" customHeight="1">
      <c r="A24" s="83"/>
      <c r="B24" s="73"/>
      <c r="C24" s="64">
        <f>SUM(C19:C23)</f>
        <v>5</v>
      </c>
      <c r="D24" s="77"/>
      <c r="E24" s="77"/>
      <c r="F24" s="77"/>
      <c r="G24" s="73"/>
      <c r="H24" s="77"/>
      <c r="I24" s="73"/>
      <c r="J24" s="65">
        <f>SUM(J19:J23)</f>
        <v>4296</v>
      </c>
    </row>
    <row r="25" spans="1:11" ht="14.1" customHeight="1">
      <c r="A25" s="387">
        <v>4</v>
      </c>
      <c r="B25" s="398" t="s">
        <v>130</v>
      </c>
      <c r="C25" s="11">
        <v>1</v>
      </c>
      <c r="D25" s="18" t="s">
        <v>28</v>
      </c>
      <c r="E25" s="18" t="s">
        <v>312</v>
      </c>
      <c r="F25" s="13" t="s">
        <v>184</v>
      </c>
      <c r="G25" s="11" t="s">
        <v>285</v>
      </c>
      <c r="H25" s="31" t="s">
        <v>304</v>
      </c>
      <c r="I25" s="11" t="s">
        <v>41</v>
      </c>
      <c r="J25" s="26">
        <v>147</v>
      </c>
    </row>
    <row r="26" spans="1:11" ht="14.1" customHeight="1">
      <c r="A26" s="388"/>
      <c r="B26" s="400"/>
      <c r="C26" s="11">
        <v>1</v>
      </c>
      <c r="D26" s="18" t="s">
        <v>28</v>
      </c>
      <c r="E26" s="18" t="s">
        <v>313</v>
      </c>
      <c r="F26" s="13" t="s">
        <v>185</v>
      </c>
      <c r="G26" s="11" t="s">
        <v>285</v>
      </c>
      <c r="H26" s="31" t="s">
        <v>304</v>
      </c>
      <c r="I26" s="11" t="s">
        <v>41</v>
      </c>
      <c r="J26" s="26">
        <v>112</v>
      </c>
    </row>
    <row r="27" spans="1:11" ht="14.1" customHeight="1">
      <c r="A27" s="388"/>
      <c r="B27" s="400"/>
      <c r="C27" s="11">
        <v>1</v>
      </c>
      <c r="D27" s="18" t="s">
        <v>28</v>
      </c>
      <c r="E27" s="18" t="s">
        <v>314</v>
      </c>
      <c r="F27" s="13" t="s">
        <v>29</v>
      </c>
      <c r="G27" s="11" t="s">
        <v>285</v>
      </c>
      <c r="H27" s="31" t="s">
        <v>304</v>
      </c>
      <c r="I27" s="11" t="s">
        <v>41</v>
      </c>
      <c r="J27" s="26">
        <v>258</v>
      </c>
    </row>
    <row r="28" spans="1:11" ht="14.1" customHeight="1">
      <c r="A28" s="388"/>
      <c r="B28" s="400"/>
      <c r="C28" s="11">
        <v>1</v>
      </c>
      <c r="D28" s="18" t="s">
        <v>30</v>
      </c>
      <c r="E28" s="18" t="s">
        <v>315</v>
      </c>
      <c r="F28" s="13" t="s">
        <v>186</v>
      </c>
      <c r="G28" s="11" t="s">
        <v>285</v>
      </c>
      <c r="H28" s="31" t="s">
        <v>304</v>
      </c>
      <c r="I28" s="11" t="s">
        <v>41</v>
      </c>
      <c r="J28" s="26">
        <v>400</v>
      </c>
    </row>
    <row r="29" spans="1:11" ht="14.1" customHeight="1">
      <c r="A29" s="388"/>
      <c r="B29" s="400"/>
      <c r="C29" s="11">
        <v>1</v>
      </c>
      <c r="D29" s="18" t="s">
        <v>31</v>
      </c>
      <c r="E29" s="18" t="s">
        <v>316</v>
      </c>
      <c r="F29" s="13" t="s">
        <v>276</v>
      </c>
      <c r="G29" s="11" t="s">
        <v>285</v>
      </c>
      <c r="H29" s="31" t="s">
        <v>304</v>
      </c>
      <c r="I29" s="11" t="s">
        <v>41</v>
      </c>
      <c r="J29" s="26">
        <v>617</v>
      </c>
    </row>
    <row r="30" spans="1:11" ht="14.1" customHeight="1">
      <c r="A30" s="388"/>
      <c r="B30" s="400"/>
      <c r="C30" s="11">
        <v>1</v>
      </c>
      <c r="D30" s="18" t="s">
        <v>32</v>
      </c>
      <c r="E30" s="18" t="s">
        <v>317</v>
      </c>
      <c r="F30" s="13" t="s">
        <v>187</v>
      </c>
      <c r="G30" s="11" t="s">
        <v>285</v>
      </c>
      <c r="H30" s="31" t="s">
        <v>304</v>
      </c>
      <c r="I30" s="11" t="s">
        <v>41</v>
      </c>
      <c r="J30" s="26">
        <v>347</v>
      </c>
      <c r="K30" s="52"/>
    </row>
    <row r="31" spans="1:11" ht="14.1" customHeight="1">
      <c r="A31" s="388"/>
      <c r="B31" s="400"/>
      <c r="C31" s="11">
        <v>1</v>
      </c>
      <c r="D31" s="12" t="s">
        <v>33</v>
      </c>
      <c r="E31" s="18" t="s">
        <v>318</v>
      </c>
      <c r="F31" s="75" t="s">
        <v>188</v>
      </c>
      <c r="G31" s="11" t="s">
        <v>285</v>
      </c>
      <c r="H31" s="31" t="s">
        <v>304</v>
      </c>
      <c r="I31" s="11" t="s">
        <v>41</v>
      </c>
      <c r="J31" s="26">
        <v>381</v>
      </c>
    </row>
    <row r="32" spans="1:11" ht="14.1" customHeight="1">
      <c r="A32" s="388"/>
      <c r="B32" s="400"/>
      <c r="C32" s="11">
        <v>1</v>
      </c>
      <c r="D32" s="12" t="s">
        <v>11</v>
      </c>
      <c r="E32" s="18"/>
      <c r="F32" s="76" t="s">
        <v>268</v>
      </c>
      <c r="G32" s="11" t="s">
        <v>285</v>
      </c>
      <c r="H32" s="31" t="s">
        <v>304</v>
      </c>
      <c r="I32" s="18"/>
      <c r="J32" s="26">
        <v>184</v>
      </c>
    </row>
    <row r="33" spans="1:10" ht="14.1" customHeight="1">
      <c r="A33" s="389"/>
      <c r="B33" s="399"/>
      <c r="C33" s="11">
        <v>1</v>
      </c>
      <c r="D33" s="12" t="s">
        <v>270</v>
      </c>
      <c r="E33" s="18"/>
      <c r="F33" s="76" t="s">
        <v>269</v>
      </c>
      <c r="G33" s="11" t="s">
        <v>285</v>
      </c>
      <c r="H33" s="31" t="s">
        <v>304</v>
      </c>
      <c r="I33" s="18"/>
      <c r="J33" s="26">
        <v>119</v>
      </c>
    </row>
    <row r="34" spans="1:10" ht="14.1" customHeight="1">
      <c r="A34" s="72"/>
      <c r="B34" s="73"/>
      <c r="C34" s="64">
        <f>SUM(C25:C33)</f>
        <v>9</v>
      </c>
      <c r="D34" s="77"/>
      <c r="E34" s="77"/>
      <c r="F34" s="77"/>
      <c r="G34" s="73"/>
      <c r="H34" s="77"/>
      <c r="I34" s="73"/>
      <c r="J34" s="65">
        <f>SUM(J25:J33)</f>
        <v>2565</v>
      </c>
    </row>
    <row r="35" spans="1:10" ht="14.1" customHeight="1">
      <c r="A35" s="387">
        <v>5</v>
      </c>
      <c r="B35" s="398" t="s">
        <v>148</v>
      </c>
      <c r="C35" s="11">
        <v>1</v>
      </c>
      <c r="D35" s="18" t="s">
        <v>266</v>
      </c>
      <c r="E35" s="18" t="s">
        <v>23</v>
      </c>
      <c r="F35" s="13" t="s">
        <v>189</v>
      </c>
      <c r="G35" s="11" t="s">
        <v>286</v>
      </c>
      <c r="H35" s="31" t="s">
        <v>304</v>
      </c>
      <c r="I35" s="11" t="s">
        <v>3</v>
      </c>
      <c r="J35" s="26">
        <v>320</v>
      </c>
    </row>
    <row r="36" spans="1:10" ht="14.1" customHeight="1">
      <c r="A36" s="388"/>
      <c r="B36" s="400"/>
      <c r="C36" s="11">
        <v>1</v>
      </c>
      <c r="D36" s="18" t="s">
        <v>266</v>
      </c>
      <c r="E36" s="20" t="s">
        <v>24</v>
      </c>
      <c r="F36" s="13" t="s">
        <v>190</v>
      </c>
      <c r="G36" s="11" t="s">
        <v>286</v>
      </c>
      <c r="H36" s="31" t="s">
        <v>304</v>
      </c>
      <c r="I36" s="11" t="s">
        <v>3</v>
      </c>
      <c r="J36" s="80">
        <v>412</v>
      </c>
    </row>
    <row r="37" spans="1:10" ht="14.1" customHeight="1">
      <c r="A37" s="388"/>
      <c r="B37" s="400"/>
      <c r="C37" s="11">
        <v>1</v>
      </c>
      <c r="D37" s="18" t="s">
        <v>267</v>
      </c>
      <c r="E37" s="18" t="s">
        <v>25</v>
      </c>
      <c r="F37" s="13" t="s">
        <v>192</v>
      </c>
      <c r="G37" s="11" t="s">
        <v>286</v>
      </c>
      <c r="H37" s="31" t="s">
        <v>304</v>
      </c>
      <c r="I37" s="11" t="s">
        <v>3</v>
      </c>
      <c r="J37" s="26">
        <v>410</v>
      </c>
    </row>
    <row r="38" spans="1:10" ht="14.1" customHeight="1">
      <c r="A38" s="388"/>
      <c r="B38" s="400"/>
      <c r="C38" s="11">
        <v>1</v>
      </c>
      <c r="D38" s="18" t="s">
        <v>267</v>
      </c>
      <c r="E38" s="18" t="s">
        <v>26</v>
      </c>
      <c r="F38" s="13" t="s">
        <v>191</v>
      </c>
      <c r="G38" s="11" t="s">
        <v>286</v>
      </c>
      <c r="H38" s="31" t="s">
        <v>304</v>
      </c>
      <c r="I38" s="11" t="s">
        <v>3</v>
      </c>
      <c r="J38" s="26">
        <v>766</v>
      </c>
    </row>
    <row r="39" spans="1:10" ht="14.1" customHeight="1">
      <c r="A39" s="388"/>
      <c r="B39" s="400"/>
      <c r="C39" s="11">
        <v>1</v>
      </c>
      <c r="D39" s="18" t="s">
        <v>273</v>
      </c>
      <c r="E39" s="18" t="s">
        <v>27</v>
      </c>
      <c r="F39" s="13" t="s">
        <v>193</v>
      </c>
      <c r="G39" s="11" t="s">
        <v>286</v>
      </c>
      <c r="H39" s="31" t="s">
        <v>304</v>
      </c>
      <c r="I39" s="11" t="s">
        <v>3</v>
      </c>
      <c r="J39" s="26">
        <v>480</v>
      </c>
    </row>
    <row r="40" spans="1:10" ht="14.45" customHeight="1">
      <c r="A40" s="388"/>
      <c r="B40" s="400"/>
      <c r="C40" s="58">
        <v>1</v>
      </c>
      <c r="D40" s="32" t="s">
        <v>273</v>
      </c>
      <c r="E40" s="56" t="s">
        <v>110</v>
      </c>
      <c r="F40" s="49" t="s">
        <v>149</v>
      </c>
      <c r="G40" s="63" t="s">
        <v>287</v>
      </c>
      <c r="H40" s="31" t="s">
        <v>301</v>
      </c>
      <c r="I40" s="31"/>
      <c r="J40" s="81">
        <v>7188</v>
      </c>
    </row>
    <row r="41" spans="1:10" ht="14.45" customHeight="1">
      <c r="A41" s="389"/>
      <c r="B41" s="400"/>
      <c r="C41" s="31">
        <v>1</v>
      </c>
      <c r="D41" s="32" t="s">
        <v>273</v>
      </c>
      <c r="E41" s="32" t="s">
        <v>89</v>
      </c>
      <c r="F41" s="49" t="s">
        <v>260</v>
      </c>
      <c r="G41" s="31"/>
      <c r="H41" s="31" t="s">
        <v>309</v>
      </c>
      <c r="I41" s="31"/>
      <c r="J41" s="40">
        <v>1161</v>
      </c>
    </row>
    <row r="42" spans="1:10">
      <c r="A42" s="72"/>
      <c r="B42" s="73"/>
      <c r="C42" s="64">
        <f>SUM(C35:C41)</f>
        <v>7</v>
      </c>
      <c r="D42" s="68"/>
      <c r="E42" s="68"/>
      <c r="F42" s="68"/>
      <c r="G42" s="73"/>
      <c r="H42" s="68"/>
      <c r="I42" s="69"/>
      <c r="J42" s="79">
        <f>SUM(J35:J41)</f>
        <v>10737</v>
      </c>
    </row>
    <row r="43" spans="1:10" s="6" customFormat="1" ht="14.1" customHeight="1">
      <c r="A43" s="387">
        <v>6</v>
      </c>
      <c r="B43" s="398" t="s">
        <v>310</v>
      </c>
      <c r="C43" s="11">
        <v>1</v>
      </c>
      <c r="D43" s="18"/>
      <c r="E43" s="18"/>
      <c r="F43" s="29" t="s">
        <v>194</v>
      </c>
      <c r="G43" s="11" t="s">
        <v>285</v>
      </c>
      <c r="H43" s="31" t="s">
        <v>304</v>
      </c>
      <c r="I43" s="11" t="s">
        <v>3</v>
      </c>
      <c r="J43" s="26">
        <v>350</v>
      </c>
    </row>
    <row r="44" spans="1:10" s="6" customFormat="1" ht="26.25" customHeight="1">
      <c r="A44" s="389"/>
      <c r="B44" s="400"/>
      <c r="C44" s="4">
        <v>1</v>
      </c>
      <c r="D44" s="56" t="s">
        <v>113</v>
      </c>
      <c r="E44" s="56" t="s">
        <v>113</v>
      </c>
      <c r="F44" s="59" t="s">
        <v>114</v>
      </c>
      <c r="G44" s="63" t="s">
        <v>288</v>
      </c>
      <c r="H44" s="31" t="s">
        <v>301</v>
      </c>
      <c r="I44" s="31"/>
      <c r="J44" s="81">
        <v>8097</v>
      </c>
    </row>
    <row r="45" spans="1:10">
      <c r="A45" s="72"/>
      <c r="B45" s="73"/>
      <c r="C45" s="64">
        <f>SUM(C43:C44)</f>
        <v>2</v>
      </c>
      <c r="D45" s="68"/>
      <c r="E45" s="68"/>
      <c r="F45" s="68"/>
      <c r="G45" s="73"/>
      <c r="H45" s="68"/>
      <c r="I45" s="69"/>
      <c r="J45" s="79">
        <f>SUM(J43:J44)</f>
        <v>8447</v>
      </c>
    </row>
    <row r="46" spans="1:10" s="6" customFormat="1" ht="33" customHeight="1">
      <c r="A46" s="264">
        <v>7</v>
      </c>
      <c r="B46" s="263" t="s">
        <v>311</v>
      </c>
      <c r="C46" s="48">
        <v>1</v>
      </c>
      <c r="D46" s="56" t="s">
        <v>111</v>
      </c>
      <c r="E46" s="56" t="s">
        <v>112</v>
      </c>
      <c r="F46" s="60" t="s">
        <v>150</v>
      </c>
      <c r="G46" s="63" t="s">
        <v>289</v>
      </c>
      <c r="H46" s="31" t="s">
        <v>301</v>
      </c>
      <c r="I46" s="31"/>
      <c r="J46" s="81">
        <v>12950</v>
      </c>
    </row>
    <row r="47" spans="1:10" ht="14.1" customHeight="1">
      <c r="A47" s="72"/>
      <c r="B47" s="73"/>
      <c r="C47" s="64">
        <f>SUM(C46)</f>
        <v>1</v>
      </c>
      <c r="D47" s="68"/>
      <c r="E47" s="68"/>
      <c r="F47" s="68"/>
      <c r="G47" s="73"/>
      <c r="H47" s="68"/>
      <c r="I47" s="69"/>
      <c r="J47" s="79">
        <f>SUM(J46)</f>
        <v>12950</v>
      </c>
    </row>
    <row r="48" spans="1:10" ht="14.1" customHeight="1">
      <c r="A48" s="387">
        <v>8</v>
      </c>
      <c r="B48" s="398" t="s">
        <v>132</v>
      </c>
      <c r="C48" s="11">
        <v>1</v>
      </c>
      <c r="D48" s="32" t="s">
        <v>168</v>
      </c>
      <c r="E48" s="32" t="s">
        <v>168</v>
      </c>
      <c r="F48" s="60" t="s">
        <v>195</v>
      </c>
      <c r="G48" s="31" t="s">
        <v>286</v>
      </c>
      <c r="H48" s="31" t="s">
        <v>304</v>
      </c>
      <c r="I48" s="11" t="s">
        <v>3</v>
      </c>
      <c r="J48" s="26">
        <v>400</v>
      </c>
    </row>
    <row r="49" spans="1:10" ht="14.1" customHeight="1">
      <c r="A49" s="388"/>
      <c r="B49" s="400"/>
      <c r="C49" s="11">
        <v>1</v>
      </c>
      <c r="D49" s="32"/>
      <c r="E49" s="32"/>
      <c r="F49" s="60" t="s">
        <v>196</v>
      </c>
      <c r="G49" s="31" t="s">
        <v>286</v>
      </c>
      <c r="H49" s="31" t="s">
        <v>304</v>
      </c>
      <c r="I49" s="11" t="s">
        <v>3</v>
      </c>
      <c r="J49" s="26">
        <v>593</v>
      </c>
    </row>
    <row r="50" spans="1:10" ht="14.1" customHeight="1">
      <c r="A50" s="388"/>
      <c r="B50" s="400"/>
      <c r="C50" s="11">
        <v>1</v>
      </c>
      <c r="D50" s="33" t="s">
        <v>94</v>
      </c>
      <c r="E50" s="32" t="s">
        <v>95</v>
      </c>
      <c r="F50" s="60" t="s">
        <v>197</v>
      </c>
      <c r="G50" s="31" t="s">
        <v>286</v>
      </c>
      <c r="H50" s="31" t="s">
        <v>309</v>
      </c>
      <c r="I50" s="11"/>
      <c r="J50" s="26">
        <v>1748</v>
      </c>
    </row>
    <row r="51" spans="1:10" ht="14.1" customHeight="1">
      <c r="A51" s="389"/>
      <c r="B51" s="399"/>
      <c r="C51" s="11">
        <v>1</v>
      </c>
      <c r="D51" s="33" t="s">
        <v>96</v>
      </c>
      <c r="E51" s="32" t="s">
        <v>96</v>
      </c>
      <c r="F51" s="60" t="s">
        <v>199</v>
      </c>
      <c r="G51" s="31" t="s">
        <v>286</v>
      </c>
      <c r="H51" s="31" t="s">
        <v>309</v>
      </c>
      <c r="I51" s="11"/>
      <c r="J51" s="26">
        <v>1917</v>
      </c>
    </row>
    <row r="52" spans="1:10" ht="14.1" customHeight="1">
      <c r="A52" s="72"/>
      <c r="B52" s="73"/>
      <c r="C52" s="64">
        <f>SUM(C48:C51)</f>
        <v>4</v>
      </c>
      <c r="D52" s="68"/>
      <c r="E52" s="68"/>
      <c r="F52" s="68"/>
      <c r="G52" s="73"/>
      <c r="H52" s="68"/>
      <c r="I52" s="69"/>
      <c r="J52" s="79">
        <f>SUM(J48:J51)</f>
        <v>4658</v>
      </c>
    </row>
    <row r="53" spans="1:10" ht="14.1" customHeight="1">
      <c r="A53" s="387">
        <v>9</v>
      </c>
      <c r="B53" s="398" t="s">
        <v>133</v>
      </c>
      <c r="C53" s="23">
        <v>1</v>
      </c>
      <c r="D53" s="18" t="s">
        <v>1</v>
      </c>
      <c r="E53" s="18" t="s">
        <v>2</v>
      </c>
      <c r="F53" s="13" t="s">
        <v>200</v>
      </c>
      <c r="G53" s="11" t="s">
        <v>285</v>
      </c>
      <c r="H53" s="31" t="s">
        <v>304</v>
      </c>
      <c r="I53" s="11" t="s">
        <v>3</v>
      </c>
      <c r="J53" s="26">
        <v>910</v>
      </c>
    </row>
    <row r="54" spans="1:10" ht="14.1" customHeight="1">
      <c r="A54" s="388"/>
      <c r="B54" s="400"/>
      <c r="C54" s="23">
        <v>1</v>
      </c>
      <c r="D54" s="18" t="s">
        <v>4</v>
      </c>
      <c r="E54" s="18" t="s">
        <v>5</v>
      </c>
      <c r="F54" s="13" t="s">
        <v>201</v>
      </c>
      <c r="G54" s="11" t="s">
        <v>285</v>
      </c>
      <c r="H54" s="31" t="s">
        <v>304</v>
      </c>
      <c r="I54" s="11" t="s">
        <v>3</v>
      </c>
      <c r="J54" s="26">
        <v>560</v>
      </c>
    </row>
    <row r="55" spans="1:10" ht="14.1" customHeight="1">
      <c r="A55" s="388"/>
      <c r="B55" s="400"/>
      <c r="C55" s="23">
        <v>1</v>
      </c>
      <c r="D55" s="18" t="s">
        <v>7</v>
      </c>
      <c r="E55" s="18" t="s">
        <v>8</v>
      </c>
      <c r="F55" s="13" t="s">
        <v>202</v>
      </c>
      <c r="G55" s="11" t="s">
        <v>285</v>
      </c>
      <c r="H55" s="31" t="s">
        <v>304</v>
      </c>
      <c r="I55" s="11" t="s">
        <v>3</v>
      </c>
      <c r="J55" s="26">
        <v>172</v>
      </c>
    </row>
    <row r="56" spans="1:10" ht="14.1" customHeight="1">
      <c r="A56" s="388"/>
      <c r="B56" s="400"/>
      <c r="C56" s="45">
        <v>1</v>
      </c>
      <c r="D56" s="32"/>
      <c r="E56" s="32"/>
      <c r="F56" s="49" t="s">
        <v>203</v>
      </c>
      <c r="G56" s="11" t="s">
        <v>285</v>
      </c>
      <c r="H56" s="31" t="s">
        <v>304</v>
      </c>
      <c r="I56" s="31" t="s">
        <v>3</v>
      </c>
      <c r="J56" s="40">
        <v>125</v>
      </c>
    </row>
    <row r="57" spans="1:10" ht="14.1" customHeight="1">
      <c r="A57" s="389"/>
      <c r="B57" s="399"/>
      <c r="C57" s="23">
        <v>1</v>
      </c>
      <c r="D57" s="32" t="s">
        <v>1</v>
      </c>
      <c r="E57" s="32"/>
      <c r="F57" s="49" t="s">
        <v>204</v>
      </c>
      <c r="G57" s="11" t="s">
        <v>285</v>
      </c>
      <c r="H57" s="31" t="s">
        <v>309</v>
      </c>
      <c r="I57" s="31"/>
      <c r="J57" s="26">
        <v>2881</v>
      </c>
    </row>
    <row r="58" spans="1:10" ht="14.1" customHeight="1">
      <c r="A58" s="72"/>
      <c r="B58" s="73"/>
      <c r="C58" s="64">
        <f>SUM(C53:C57)</f>
        <v>5</v>
      </c>
      <c r="D58" s="68"/>
      <c r="E58" s="68"/>
      <c r="F58" s="68"/>
      <c r="G58" s="73"/>
      <c r="H58" s="68"/>
      <c r="I58" s="69"/>
      <c r="J58" s="79">
        <f>SUM(J53:J57)</f>
        <v>4648</v>
      </c>
    </row>
    <row r="59" spans="1:10" ht="14.1" customHeight="1">
      <c r="A59" s="405">
        <v>10</v>
      </c>
      <c r="B59" s="398" t="s">
        <v>320</v>
      </c>
      <c r="C59" s="11">
        <v>1</v>
      </c>
      <c r="D59" s="12" t="s">
        <v>76</v>
      </c>
      <c r="E59" s="24" t="s">
        <v>77</v>
      </c>
      <c r="F59" s="13" t="s">
        <v>205</v>
      </c>
      <c r="G59" s="21" t="s">
        <v>284</v>
      </c>
      <c r="H59" s="31" t="s">
        <v>304</v>
      </c>
      <c r="I59" s="11" t="s">
        <v>3</v>
      </c>
      <c r="J59" s="26">
        <v>411</v>
      </c>
    </row>
    <row r="60" spans="1:10" ht="14.1" customHeight="1">
      <c r="A60" s="406"/>
      <c r="B60" s="400"/>
      <c r="C60" s="11">
        <v>1</v>
      </c>
      <c r="D60" s="17" t="s">
        <v>78</v>
      </c>
      <c r="E60" s="25" t="s">
        <v>79</v>
      </c>
      <c r="F60" s="13" t="s">
        <v>207</v>
      </c>
      <c r="G60" s="21" t="s">
        <v>284</v>
      </c>
      <c r="H60" s="31" t="s">
        <v>304</v>
      </c>
      <c r="I60" s="11" t="s">
        <v>3</v>
      </c>
      <c r="J60" s="26">
        <v>964</v>
      </c>
    </row>
    <row r="61" spans="1:10" ht="14.1" customHeight="1">
      <c r="A61" s="406"/>
      <c r="B61" s="400"/>
      <c r="C61" s="11">
        <v>1</v>
      </c>
      <c r="D61" s="24" t="s">
        <v>80</v>
      </c>
      <c r="E61" s="12" t="s">
        <v>81</v>
      </c>
      <c r="F61" s="13" t="s">
        <v>206</v>
      </c>
      <c r="G61" s="21" t="s">
        <v>284</v>
      </c>
      <c r="H61" s="31" t="s">
        <v>304</v>
      </c>
      <c r="I61" s="11" t="s">
        <v>3</v>
      </c>
      <c r="J61" s="26">
        <v>301</v>
      </c>
    </row>
    <row r="62" spans="1:10" ht="14.1" customHeight="1">
      <c r="A62" s="291"/>
      <c r="B62" s="292"/>
      <c r="C62" s="279">
        <f>SUM(C59:C61)</f>
        <v>3</v>
      </c>
      <c r="D62" s="293"/>
      <c r="E62" s="293"/>
      <c r="F62" s="293"/>
      <c r="G62" s="292"/>
      <c r="H62" s="293"/>
      <c r="I62" s="292"/>
      <c r="J62" s="282">
        <f>SUM(J59:J61)</f>
        <v>1676</v>
      </c>
    </row>
    <row r="63" spans="1:10" ht="14.1" customHeight="1">
      <c r="B63" s="1"/>
      <c r="C63" s="1"/>
      <c r="D63" s="1"/>
      <c r="E63" s="1"/>
      <c r="F63" s="1"/>
      <c r="G63" s="1"/>
      <c r="H63" s="1"/>
      <c r="I63" s="1"/>
      <c r="J63" s="1"/>
    </row>
    <row r="64" spans="1:10" ht="14.1" customHeight="1">
      <c r="B64" s="1"/>
      <c r="C64" s="1"/>
      <c r="D64" s="1"/>
      <c r="E64" s="1"/>
      <c r="F64" s="1"/>
      <c r="G64" s="1"/>
      <c r="H64" s="1"/>
      <c r="I64" s="1"/>
      <c r="J64" s="1"/>
    </row>
    <row r="65" spans="1:10" ht="17.25" customHeight="1">
      <c r="A65" s="278" t="s">
        <v>145</v>
      </c>
      <c r="B65" s="279" t="s">
        <v>0</v>
      </c>
      <c r="C65" s="279" t="s">
        <v>146</v>
      </c>
      <c r="D65" s="280" t="s">
        <v>282</v>
      </c>
      <c r="E65" s="280" t="s">
        <v>308</v>
      </c>
      <c r="F65" s="281" t="s">
        <v>127</v>
      </c>
      <c r="G65" s="279" t="s">
        <v>198</v>
      </c>
      <c r="H65" s="279" t="s">
        <v>172</v>
      </c>
      <c r="I65" s="279" t="s">
        <v>277</v>
      </c>
      <c r="J65" s="282" t="s">
        <v>128</v>
      </c>
    </row>
    <row r="66" spans="1:10" ht="14.1" customHeight="1">
      <c r="A66" s="387">
        <v>11</v>
      </c>
      <c r="B66" s="398" t="s">
        <v>134</v>
      </c>
      <c r="C66" s="11">
        <v>1</v>
      </c>
      <c r="D66" s="18" t="s">
        <v>34</v>
      </c>
      <c r="E66" s="18" t="s">
        <v>35</v>
      </c>
      <c r="F66" s="13" t="s">
        <v>208</v>
      </c>
      <c r="G66" s="11" t="s">
        <v>286</v>
      </c>
      <c r="H66" s="31" t="s">
        <v>304</v>
      </c>
      <c r="I66" s="11" t="s">
        <v>41</v>
      </c>
      <c r="J66" s="26">
        <v>520</v>
      </c>
    </row>
    <row r="67" spans="1:10" ht="14.1" customHeight="1">
      <c r="A67" s="388"/>
      <c r="B67" s="400"/>
      <c r="C67" s="11">
        <v>1</v>
      </c>
      <c r="D67" s="18" t="s">
        <v>34</v>
      </c>
      <c r="E67" s="18" t="s">
        <v>36</v>
      </c>
      <c r="F67" s="13" t="s">
        <v>209</v>
      </c>
      <c r="G67" s="11" t="s">
        <v>286</v>
      </c>
      <c r="H67" s="31" t="s">
        <v>304</v>
      </c>
      <c r="I67" s="11" t="s">
        <v>41</v>
      </c>
      <c r="J67" s="26">
        <v>634</v>
      </c>
    </row>
    <row r="68" spans="1:10" ht="14.1" customHeight="1">
      <c r="A68" s="388"/>
      <c r="B68" s="400"/>
      <c r="C68" s="407">
        <v>2</v>
      </c>
      <c r="D68" s="33" t="s">
        <v>97</v>
      </c>
      <c r="E68" s="32" t="s">
        <v>98</v>
      </c>
      <c r="F68" s="49" t="s">
        <v>210</v>
      </c>
      <c r="G68" s="11" t="s">
        <v>286</v>
      </c>
      <c r="H68" s="31" t="s">
        <v>309</v>
      </c>
      <c r="I68" s="31"/>
      <c r="J68" s="40">
        <v>1329</v>
      </c>
    </row>
    <row r="69" spans="1:10" ht="14.1" customHeight="1">
      <c r="A69" s="389"/>
      <c r="B69" s="399"/>
      <c r="C69" s="408"/>
      <c r="D69" s="33" t="s">
        <v>34</v>
      </c>
      <c r="E69" s="32"/>
      <c r="F69" s="49" t="s">
        <v>211</v>
      </c>
      <c r="G69" s="11" t="s">
        <v>286</v>
      </c>
      <c r="H69" s="31" t="s">
        <v>309</v>
      </c>
      <c r="I69" s="31"/>
      <c r="J69" s="40">
        <v>3384</v>
      </c>
    </row>
    <row r="70" spans="1:10" ht="14.1" customHeight="1">
      <c r="A70" s="72"/>
      <c r="B70" s="73"/>
      <c r="C70" s="64">
        <f>SUM(C66:C69)</f>
        <v>4</v>
      </c>
      <c r="D70" s="68"/>
      <c r="E70" s="68"/>
      <c r="F70" s="68"/>
      <c r="G70" s="73"/>
      <c r="H70" s="68"/>
      <c r="I70" s="69"/>
      <c r="J70" s="79">
        <f>SUM(J66:J69)</f>
        <v>5867</v>
      </c>
    </row>
    <row r="71" spans="1:10" ht="15" customHeight="1">
      <c r="A71" s="387">
        <v>12</v>
      </c>
      <c r="B71" s="390" t="s">
        <v>99</v>
      </c>
      <c r="C71" s="11">
        <v>1</v>
      </c>
      <c r="D71" s="18" t="s">
        <v>37</v>
      </c>
      <c r="E71" s="18" t="s">
        <v>38</v>
      </c>
      <c r="F71" s="13" t="s">
        <v>212</v>
      </c>
      <c r="G71" s="11" t="s">
        <v>285</v>
      </c>
      <c r="H71" s="31" t="s">
        <v>304</v>
      </c>
      <c r="I71" s="19" t="s">
        <v>3</v>
      </c>
      <c r="J71" s="26">
        <v>300</v>
      </c>
    </row>
    <row r="72" spans="1:10" ht="15" customHeight="1">
      <c r="A72" s="388"/>
      <c r="B72" s="391"/>
      <c r="C72" s="11">
        <v>1</v>
      </c>
      <c r="D72" s="18"/>
      <c r="E72" s="18"/>
      <c r="F72" s="13" t="s">
        <v>213</v>
      </c>
      <c r="G72" s="11" t="s">
        <v>285</v>
      </c>
      <c r="H72" s="31" t="s">
        <v>304</v>
      </c>
      <c r="I72" s="19" t="s">
        <v>3</v>
      </c>
      <c r="J72" s="26">
        <v>150</v>
      </c>
    </row>
    <row r="73" spans="1:10" s="6" customFormat="1" ht="15" customHeight="1">
      <c r="A73" s="389"/>
      <c r="B73" s="392"/>
      <c r="C73" s="267">
        <v>1</v>
      </c>
      <c r="D73" s="268" t="s">
        <v>99</v>
      </c>
      <c r="E73" s="268"/>
      <c r="F73" s="269" t="s">
        <v>214</v>
      </c>
      <c r="G73" s="55" t="s">
        <v>285</v>
      </c>
      <c r="H73" s="55" t="s">
        <v>309</v>
      </c>
      <c r="I73" s="55"/>
      <c r="J73" s="270">
        <v>1683</v>
      </c>
    </row>
    <row r="74" spans="1:10" ht="14.1" customHeight="1">
      <c r="A74" s="83"/>
      <c r="B74" s="73"/>
      <c r="C74" s="64">
        <f>SUM(C71:C73)</f>
        <v>3</v>
      </c>
      <c r="D74" s="77"/>
      <c r="E74" s="77"/>
      <c r="F74" s="77"/>
      <c r="G74" s="73"/>
      <c r="H74" s="77"/>
      <c r="I74" s="73"/>
      <c r="J74" s="65">
        <f>SUM(J71:J73)</f>
        <v>2133</v>
      </c>
    </row>
    <row r="75" spans="1:10" ht="14.1" customHeight="1">
      <c r="A75" s="387">
        <v>13</v>
      </c>
      <c r="B75" s="398" t="s">
        <v>45</v>
      </c>
      <c r="C75" s="11">
        <v>1</v>
      </c>
      <c r="D75" s="18" t="s">
        <v>39</v>
      </c>
      <c r="E75" s="24" t="s">
        <v>40</v>
      </c>
      <c r="F75" s="13" t="s">
        <v>215</v>
      </c>
      <c r="G75" s="21" t="s">
        <v>286</v>
      </c>
      <c r="H75" s="31" t="s">
        <v>304</v>
      </c>
      <c r="I75" s="21" t="s">
        <v>41</v>
      </c>
      <c r="J75" s="80">
        <v>700</v>
      </c>
    </row>
    <row r="76" spans="1:10" ht="14.1" customHeight="1">
      <c r="A76" s="388"/>
      <c r="B76" s="400"/>
      <c r="C76" s="11">
        <v>1</v>
      </c>
      <c r="D76" s="18" t="s">
        <v>39</v>
      </c>
      <c r="E76" s="24" t="s">
        <v>42</v>
      </c>
      <c r="F76" s="13" t="s">
        <v>216</v>
      </c>
      <c r="G76" s="21" t="s">
        <v>286</v>
      </c>
      <c r="H76" s="31" t="s">
        <v>304</v>
      </c>
      <c r="I76" s="21" t="s">
        <v>41</v>
      </c>
      <c r="J76" s="80">
        <v>130</v>
      </c>
    </row>
    <row r="77" spans="1:10" ht="14.1" customHeight="1">
      <c r="A77" s="388"/>
      <c r="B77" s="400"/>
      <c r="C77" s="11">
        <v>1</v>
      </c>
      <c r="D77" s="18" t="s">
        <v>43</v>
      </c>
      <c r="E77" s="24" t="s">
        <v>44</v>
      </c>
      <c r="F77" s="13" t="s">
        <v>217</v>
      </c>
      <c r="G77" s="21" t="s">
        <v>286</v>
      </c>
      <c r="H77" s="31" t="s">
        <v>304</v>
      </c>
      <c r="I77" s="21" t="s">
        <v>41</v>
      </c>
      <c r="J77" s="80">
        <v>70</v>
      </c>
    </row>
    <row r="78" spans="1:10" ht="14.1" customHeight="1">
      <c r="A78" s="388"/>
      <c r="B78" s="400"/>
      <c r="C78" s="11">
        <v>1</v>
      </c>
      <c r="D78" s="18" t="s">
        <v>45</v>
      </c>
      <c r="E78" s="24" t="s">
        <v>46</v>
      </c>
      <c r="F78" s="13" t="s">
        <v>218</v>
      </c>
      <c r="G78" s="21" t="s">
        <v>286</v>
      </c>
      <c r="H78" s="31" t="s">
        <v>304</v>
      </c>
      <c r="I78" s="21" t="s">
        <v>41</v>
      </c>
      <c r="J78" s="80">
        <v>374</v>
      </c>
    </row>
    <row r="79" spans="1:10" ht="14.1" customHeight="1">
      <c r="A79" s="388"/>
      <c r="B79" s="400"/>
      <c r="C79" s="11">
        <v>1</v>
      </c>
      <c r="D79" s="18" t="s">
        <v>135</v>
      </c>
      <c r="E79" s="24" t="s">
        <v>47</v>
      </c>
      <c r="F79" s="13" t="s">
        <v>219</v>
      </c>
      <c r="G79" s="21" t="s">
        <v>286</v>
      </c>
      <c r="H79" s="31" t="s">
        <v>304</v>
      </c>
      <c r="I79" s="21" t="s">
        <v>41</v>
      </c>
      <c r="J79" s="80">
        <v>672</v>
      </c>
    </row>
    <row r="80" spans="1:10" ht="14.1" customHeight="1">
      <c r="A80" s="388"/>
      <c r="B80" s="400"/>
      <c r="C80" s="31">
        <v>1</v>
      </c>
      <c r="D80" s="32"/>
      <c r="E80" s="38"/>
      <c r="F80" s="49" t="s">
        <v>274</v>
      </c>
      <c r="G80" s="21" t="s">
        <v>286</v>
      </c>
      <c r="H80" s="31" t="s">
        <v>309</v>
      </c>
      <c r="I80" s="55"/>
      <c r="J80" s="82">
        <v>4797</v>
      </c>
    </row>
    <row r="81" spans="1:10" ht="14.1" customHeight="1">
      <c r="A81" s="389"/>
      <c r="B81" s="399"/>
      <c r="C81" s="31">
        <v>1</v>
      </c>
      <c r="D81" s="32"/>
      <c r="E81" s="38"/>
      <c r="F81" s="49" t="s">
        <v>275</v>
      </c>
      <c r="G81" s="21" t="s">
        <v>286</v>
      </c>
      <c r="H81" s="31" t="s">
        <v>309</v>
      </c>
      <c r="I81" s="55"/>
      <c r="J81" s="82">
        <v>1128</v>
      </c>
    </row>
    <row r="82" spans="1:10" ht="14.1" customHeight="1">
      <c r="A82" s="83"/>
      <c r="B82" s="73"/>
      <c r="C82" s="64">
        <f>SUM(C75:C81)</f>
        <v>7</v>
      </c>
      <c r="D82" s="77"/>
      <c r="E82" s="77"/>
      <c r="F82" s="77"/>
      <c r="G82" s="73"/>
      <c r="H82" s="77"/>
      <c r="I82" s="73"/>
      <c r="J82" s="65">
        <f>SUM(J75:J81)</f>
        <v>7871</v>
      </c>
    </row>
    <row r="83" spans="1:10" ht="14.1" customHeight="1">
      <c r="A83" s="387">
        <v>14</v>
      </c>
      <c r="B83" s="390" t="s">
        <v>136</v>
      </c>
      <c r="C83" s="11">
        <v>1</v>
      </c>
      <c r="D83" s="18" t="s">
        <v>48</v>
      </c>
      <c r="E83" s="18" t="s">
        <v>49</v>
      </c>
      <c r="F83" s="13" t="s">
        <v>220</v>
      </c>
      <c r="G83" s="11" t="s">
        <v>290</v>
      </c>
      <c r="H83" s="31" t="s">
        <v>304</v>
      </c>
      <c r="I83" s="11" t="s">
        <v>3</v>
      </c>
      <c r="J83" s="26">
        <v>94</v>
      </c>
    </row>
    <row r="84" spans="1:10" ht="12.95" customHeight="1">
      <c r="A84" s="388"/>
      <c r="B84" s="391"/>
      <c r="C84" s="11">
        <v>1</v>
      </c>
      <c r="D84" s="18" t="s">
        <v>50</v>
      </c>
      <c r="E84" s="18" t="s">
        <v>51</v>
      </c>
      <c r="F84" s="13" t="s">
        <v>221</v>
      </c>
      <c r="G84" s="11" t="s">
        <v>290</v>
      </c>
      <c r="H84" s="31" t="s">
        <v>304</v>
      </c>
      <c r="I84" s="11" t="s">
        <v>3</v>
      </c>
      <c r="J84" s="26">
        <v>225</v>
      </c>
    </row>
    <row r="85" spans="1:10" ht="12.95" customHeight="1">
      <c r="A85" s="388"/>
      <c r="B85" s="391"/>
      <c r="C85" s="11">
        <v>1</v>
      </c>
      <c r="D85" s="18" t="s">
        <v>52</v>
      </c>
      <c r="E85" s="18" t="s">
        <v>53</v>
      </c>
      <c r="F85" s="13" t="s">
        <v>222</v>
      </c>
      <c r="G85" s="11" t="s">
        <v>290</v>
      </c>
      <c r="H85" s="31" t="s">
        <v>304</v>
      </c>
      <c r="I85" s="11" t="s">
        <v>3</v>
      </c>
      <c r="J85" s="26">
        <v>600</v>
      </c>
    </row>
    <row r="86" spans="1:10" ht="12.95" customHeight="1">
      <c r="A86" s="388"/>
      <c r="B86" s="391"/>
      <c r="C86" s="11">
        <v>1</v>
      </c>
      <c r="D86" s="18" t="s">
        <v>54</v>
      </c>
      <c r="E86" s="18" t="s">
        <v>55</v>
      </c>
      <c r="F86" s="13" t="s">
        <v>223</v>
      </c>
      <c r="G86" s="11" t="s">
        <v>290</v>
      </c>
      <c r="H86" s="31" t="s">
        <v>304</v>
      </c>
      <c r="I86" s="11" t="s">
        <v>3</v>
      </c>
      <c r="J86" s="26">
        <v>800</v>
      </c>
    </row>
    <row r="87" spans="1:10" ht="12.95" customHeight="1">
      <c r="A87" s="388"/>
      <c r="B87" s="391"/>
      <c r="C87" s="11">
        <v>1</v>
      </c>
      <c r="D87" s="18" t="s">
        <v>54</v>
      </c>
      <c r="E87" s="18" t="s">
        <v>56</v>
      </c>
      <c r="F87" s="13" t="s">
        <v>224</v>
      </c>
      <c r="G87" s="11" t="s">
        <v>290</v>
      </c>
      <c r="H87" s="31" t="s">
        <v>304</v>
      </c>
      <c r="I87" s="11" t="s">
        <v>3</v>
      </c>
      <c r="J87" s="26">
        <v>275</v>
      </c>
    </row>
    <row r="88" spans="1:10" ht="12.95" customHeight="1">
      <c r="A88" s="388"/>
      <c r="B88" s="391"/>
      <c r="C88" s="11">
        <v>1</v>
      </c>
      <c r="D88" s="32" t="s">
        <v>100</v>
      </c>
      <c r="E88" s="32" t="s">
        <v>101</v>
      </c>
      <c r="F88" s="49" t="s">
        <v>157</v>
      </c>
      <c r="G88" s="31"/>
      <c r="H88" s="31" t="s">
        <v>309</v>
      </c>
      <c r="I88" s="31"/>
      <c r="J88" s="40">
        <v>2529</v>
      </c>
    </row>
    <row r="89" spans="1:10" ht="12.95" customHeight="1">
      <c r="A89" s="388"/>
      <c r="B89" s="391"/>
      <c r="C89" s="11">
        <v>1</v>
      </c>
      <c r="D89" s="32" t="s">
        <v>102</v>
      </c>
      <c r="E89" s="32" t="s">
        <v>102</v>
      </c>
      <c r="F89" s="49" t="s">
        <v>158</v>
      </c>
      <c r="G89" s="31"/>
      <c r="H89" s="31" t="s">
        <v>309</v>
      </c>
      <c r="I89" s="31"/>
      <c r="J89" s="40">
        <v>1938</v>
      </c>
    </row>
    <row r="90" spans="1:10" ht="12.95" customHeight="1">
      <c r="A90" s="388"/>
      <c r="B90" s="391"/>
      <c r="C90" s="11">
        <v>1</v>
      </c>
      <c r="D90" s="32" t="s">
        <v>159</v>
      </c>
      <c r="E90" s="32" t="s">
        <v>160</v>
      </c>
      <c r="F90" s="49" t="s">
        <v>161</v>
      </c>
      <c r="G90" s="31"/>
      <c r="H90" s="31" t="s">
        <v>309</v>
      </c>
      <c r="I90" s="31"/>
      <c r="J90" s="40">
        <v>3947</v>
      </c>
    </row>
    <row r="91" spans="1:10" ht="12.95" customHeight="1">
      <c r="A91" s="389"/>
      <c r="B91" s="392"/>
      <c r="C91" s="4">
        <v>1</v>
      </c>
      <c r="D91" s="32" t="s">
        <v>115</v>
      </c>
      <c r="E91" s="32" t="s">
        <v>115</v>
      </c>
      <c r="F91" s="49" t="s">
        <v>116</v>
      </c>
      <c r="G91" s="11" t="s">
        <v>290</v>
      </c>
      <c r="H91" s="31" t="s">
        <v>301</v>
      </c>
      <c r="I91" s="31"/>
      <c r="J91" s="40">
        <v>14256</v>
      </c>
    </row>
    <row r="92" spans="1:10" ht="12.95" customHeight="1">
      <c r="A92" s="83"/>
      <c r="B92" s="73"/>
      <c r="C92" s="64">
        <f>SUM(C83:C91)</f>
        <v>9</v>
      </c>
      <c r="D92" s="77"/>
      <c r="E92" s="77"/>
      <c r="F92" s="77"/>
      <c r="G92" s="73"/>
      <c r="H92" s="77"/>
      <c r="I92" s="73"/>
      <c r="J92" s="65">
        <f>SUM(J83:J91)</f>
        <v>24664</v>
      </c>
    </row>
    <row r="93" spans="1:10" ht="12.95" customHeight="1">
      <c r="A93" s="387">
        <v>15</v>
      </c>
      <c r="B93" s="390" t="s">
        <v>169</v>
      </c>
      <c r="C93" s="11">
        <v>1</v>
      </c>
      <c r="D93" s="18" t="s">
        <v>170</v>
      </c>
      <c r="E93" s="17"/>
      <c r="F93" s="13" t="s">
        <v>226</v>
      </c>
      <c r="G93" s="19" t="s">
        <v>291</v>
      </c>
      <c r="H93" s="31" t="s">
        <v>304</v>
      </c>
      <c r="I93" s="11" t="s">
        <v>3</v>
      </c>
      <c r="J93" s="26">
        <v>674</v>
      </c>
    </row>
    <row r="94" spans="1:10" ht="12.95" customHeight="1">
      <c r="A94" s="388"/>
      <c r="B94" s="391"/>
      <c r="C94" s="11">
        <v>1</v>
      </c>
      <c r="D94" s="17"/>
      <c r="E94" s="17"/>
      <c r="F94" s="13" t="s">
        <v>225</v>
      </c>
      <c r="G94" s="19" t="s">
        <v>292</v>
      </c>
      <c r="H94" s="31" t="s">
        <v>304</v>
      </c>
      <c r="I94" s="11" t="s">
        <v>3</v>
      </c>
      <c r="J94" s="26">
        <v>854</v>
      </c>
    </row>
    <row r="95" spans="1:10" ht="12.95" customHeight="1">
      <c r="A95" s="388"/>
      <c r="B95" s="391"/>
      <c r="C95" s="11">
        <v>1</v>
      </c>
      <c r="D95" s="17"/>
      <c r="E95" s="17"/>
      <c r="F95" s="13" t="s">
        <v>227</v>
      </c>
      <c r="G95" s="19" t="s">
        <v>292</v>
      </c>
      <c r="H95" s="31" t="s">
        <v>304</v>
      </c>
      <c r="I95" s="11" t="s">
        <v>3</v>
      </c>
      <c r="J95" s="26">
        <v>665</v>
      </c>
    </row>
    <row r="96" spans="1:10" ht="12.95" customHeight="1">
      <c r="A96" s="389"/>
      <c r="B96" s="391"/>
      <c r="C96" s="61">
        <v>1</v>
      </c>
      <c r="D96" s="56" t="s">
        <v>119</v>
      </c>
      <c r="E96" s="56" t="s">
        <v>120</v>
      </c>
      <c r="F96" s="49" t="s">
        <v>121</v>
      </c>
      <c r="G96" s="19" t="s">
        <v>292</v>
      </c>
      <c r="H96" s="31" t="s">
        <v>301</v>
      </c>
      <c r="I96" s="35"/>
      <c r="J96" s="81">
        <v>33526</v>
      </c>
    </row>
    <row r="97" spans="1:13" ht="12.95" customHeight="1">
      <c r="A97" s="83"/>
      <c r="B97" s="73"/>
      <c r="C97" s="64">
        <f>SUM(C93:C96)</f>
        <v>4</v>
      </c>
      <c r="D97" s="77"/>
      <c r="E97" s="77"/>
      <c r="F97" s="77"/>
      <c r="G97" s="73"/>
      <c r="H97" s="77"/>
      <c r="I97" s="73"/>
      <c r="J97" s="65">
        <f>SUM(J93:J96)</f>
        <v>35719</v>
      </c>
    </row>
    <row r="98" spans="1:13" ht="12.95" customHeight="1">
      <c r="A98" s="387">
        <v>21</v>
      </c>
      <c r="B98" s="390" t="s">
        <v>137</v>
      </c>
      <c r="C98" s="31">
        <v>1</v>
      </c>
      <c r="D98" s="33" t="s">
        <v>117</v>
      </c>
      <c r="E98" s="33" t="s">
        <v>118</v>
      </c>
      <c r="F98" s="60" t="s">
        <v>151</v>
      </c>
      <c r="G98" s="31" t="s">
        <v>286</v>
      </c>
      <c r="H98" s="31" t="s">
        <v>301</v>
      </c>
      <c r="I98" s="31"/>
      <c r="J98" s="40">
        <v>27090</v>
      </c>
    </row>
    <row r="99" spans="1:13" ht="12.95" customHeight="1">
      <c r="A99" s="388"/>
      <c r="B99" s="391"/>
      <c r="C99" s="31">
        <v>1</v>
      </c>
      <c r="D99" s="33" t="s">
        <v>103</v>
      </c>
      <c r="E99" s="33" t="s">
        <v>103</v>
      </c>
      <c r="F99" s="60" t="s">
        <v>322</v>
      </c>
      <c r="G99" s="31"/>
      <c r="H99" s="31" t="s">
        <v>309</v>
      </c>
      <c r="I99" s="31"/>
      <c r="J99" s="40">
        <v>2475</v>
      </c>
    </row>
    <row r="100" spans="1:13" ht="12.95" customHeight="1">
      <c r="A100" s="388"/>
      <c r="B100" s="391"/>
      <c r="C100" s="31">
        <v>1</v>
      </c>
      <c r="D100" s="33" t="s">
        <v>162</v>
      </c>
      <c r="E100" s="33" t="s">
        <v>162</v>
      </c>
      <c r="F100" s="60" t="s">
        <v>244</v>
      </c>
      <c r="G100" s="31" t="s">
        <v>293</v>
      </c>
      <c r="H100" s="31" t="s">
        <v>309</v>
      </c>
      <c r="I100" s="31"/>
      <c r="J100" s="40">
        <v>3666</v>
      </c>
    </row>
    <row r="101" spans="1:13" ht="12.95" customHeight="1">
      <c r="A101" s="389"/>
      <c r="B101" s="391"/>
      <c r="C101" s="31">
        <v>1</v>
      </c>
      <c r="D101" s="33" t="s">
        <v>104</v>
      </c>
      <c r="E101" s="33" t="s">
        <v>105</v>
      </c>
      <c r="F101" s="60" t="s">
        <v>245</v>
      </c>
      <c r="G101" s="31" t="s">
        <v>293</v>
      </c>
      <c r="H101" s="31" t="s">
        <v>309</v>
      </c>
      <c r="I101" s="31"/>
      <c r="J101" s="40">
        <v>1152</v>
      </c>
    </row>
    <row r="102" spans="1:13" ht="12.95" customHeight="1">
      <c r="A102" s="83"/>
      <c r="B102" s="73"/>
      <c r="C102" s="64">
        <f>SUM(C98:C101)</f>
        <v>4</v>
      </c>
      <c r="D102" s="77"/>
      <c r="E102" s="77"/>
      <c r="F102" s="77"/>
      <c r="G102" s="73"/>
      <c r="H102" s="77"/>
      <c r="I102" s="73"/>
      <c r="J102" s="65">
        <f>SUM(J98:J101)</f>
        <v>34383</v>
      </c>
    </row>
    <row r="103" spans="1:13" ht="33" customHeight="1">
      <c r="A103" s="62">
        <v>16</v>
      </c>
      <c r="B103" s="74" t="s">
        <v>321</v>
      </c>
      <c r="C103" s="11">
        <v>1</v>
      </c>
      <c r="D103" s="11" t="s">
        <v>57</v>
      </c>
      <c r="E103" s="18" t="s">
        <v>58</v>
      </c>
      <c r="F103" s="13" t="s">
        <v>230</v>
      </c>
      <c r="G103" s="11" t="s">
        <v>286</v>
      </c>
      <c r="H103" s="31" t="s">
        <v>304</v>
      </c>
      <c r="I103" s="11" t="s">
        <v>41</v>
      </c>
      <c r="J103" s="26">
        <v>118</v>
      </c>
    </row>
    <row r="104" spans="1:13" ht="16.5" customHeight="1">
      <c r="A104" s="396">
        <v>17</v>
      </c>
      <c r="B104" s="398" t="s">
        <v>323</v>
      </c>
      <c r="C104" s="11">
        <v>1</v>
      </c>
      <c r="D104" s="18" t="s">
        <v>9</v>
      </c>
      <c r="E104" s="18" t="s">
        <v>10</v>
      </c>
      <c r="F104" s="13" t="s">
        <v>229</v>
      </c>
      <c r="G104" s="11" t="s">
        <v>292</v>
      </c>
      <c r="H104" s="31" t="s">
        <v>304</v>
      </c>
      <c r="I104" s="11" t="s">
        <v>3</v>
      </c>
      <c r="J104" s="26">
        <v>667</v>
      </c>
    </row>
    <row r="105" spans="1:13" ht="15" customHeight="1">
      <c r="A105" s="397"/>
      <c r="B105" s="399"/>
      <c r="C105" s="11">
        <v>1</v>
      </c>
      <c r="D105" s="18"/>
      <c r="E105" s="18"/>
      <c r="F105" s="13" t="s">
        <v>228</v>
      </c>
      <c r="G105" s="11" t="s">
        <v>292</v>
      </c>
      <c r="H105" s="31" t="s">
        <v>304</v>
      </c>
      <c r="I105" s="11" t="s">
        <v>3</v>
      </c>
      <c r="J105" s="26">
        <v>190</v>
      </c>
    </row>
    <row r="106" spans="1:13">
      <c r="A106" s="83"/>
      <c r="B106" s="73"/>
      <c r="C106" s="64">
        <f>SUM(C104:C105)</f>
        <v>2</v>
      </c>
      <c r="D106" s="77"/>
      <c r="E106" s="77"/>
      <c r="F106" s="77"/>
      <c r="G106" s="73"/>
      <c r="H106" s="77"/>
      <c r="I106" s="73"/>
      <c r="J106" s="65">
        <f>SUM(J104:J105)</f>
        <v>857</v>
      </c>
    </row>
    <row r="107" spans="1:13" ht="14.1" customHeight="1">
      <c r="A107" s="387">
        <v>18</v>
      </c>
      <c r="B107" s="398" t="s">
        <v>74</v>
      </c>
      <c r="C107" s="11">
        <v>1</v>
      </c>
      <c r="D107" s="17" t="s">
        <v>59</v>
      </c>
      <c r="E107" s="17" t="s">
        <v>60</v>
      </c>
      <c r="F107" s="29" t="s">
        <v>231</v>
      </c>
      <c r="G107" s="19" t="s">
        <v>290</v>
      </c>
      <c r="H107" s="31" t="s">
        <v>304</v>
      </c>
      <c r="I107" s="11" t="s">
        <v>41</v>
      </c>
      <c r="J107" s="26">
        <v>180</v>
      </c>
    </row>
    <row r="108" spans="1:13" ht="14.1" customHeight="1">
      <c r="A108" s="388"/>
      <c r="B108" s="400"/>
      <c r="C108" s="11">
        <v>1</v>
      </c>
      <c r="D108" s="17" t="s">
        <v>61</v>
      </c>
      <c r="E108" s="17" t="s">
        <v>62</v>
      </c>
      <c r="F108" s="29" t="s">
        <v>232</v>
      </c>
      <c r="G108" s="19" t="s">
        <v>290</v>
      </c>
      <c r="H108" s="31" t="s">
        <v>304</v>
      </c>
      <c r="I108" s="11" t="s">
        <v>41</v>
      </c>
      <c r="J108" s="26">
        <v>70</v>
      </c>
      <c r="M108" s="8"/>
    </row>
    <row r="109" spans="1:13" ht="14.1" customHeight="1">
      <c r="A109" s="388"/>
      <c r="B109" s="400"/>
      <c r="C109" s="11">
        <v>1</v>
      </c>
      <c r="D109" s="17" t="s">
        <v>61</v>
      </c>
      <c r="E109" s="17" t="s">
        <v>63</v>
      </c>
      <c r="F109" s="29" t="s">
        <v>233</v>
      </c>
      <c r="G109" s="19" t="s">
        <v>290</v>
      </c>
      <c r="H109" s="31" t="s">
        <v>304</v>
      </c>
      <c r="I109" s="11" t="s">
        <v>41</v>
      </c>
      <c r="J109" s="26">
        <v>38</v>
      </c>
    </row>
    <row r="110" spans="1:13" ht="14.1" customHeight="1">
      <c r="A110" s="388"/>
      <c r="B110" s="400"/>
      <c r="C110" s="11">
        <v>1</v>
      </c>
      <c r="D110" s="17" t="s">
        <v>64</v>
      </c>
      <c r="E110" s="17" t="s">
        <v>65</v>
      </c>
      <c r="F110" s="29" t="s">
        <v>234</v>
      </c>
      <c r="G110" s="19" t="s">
        <v>290</v>
      </c>
      <c r="H110" s="31" t="s">
        <v>304</v>
      </c>
      <c r="I110" s="11" t="s">
        <v>41</v>
      </c>
      <c r="J110" s="26">
        <v>90</v>
      </c>
    </row>
    <row r="111" spans="1:13" ht="14.1" customHeight="1">
      <c r="A111" s="388"/>
      <c r="B111" s="400"/>
      <c r="C111" s="11">
        <v>1</v>
      </c>
      <c r="D111" s="17" t="s">
        <v>66</v>
      </c>
      <c r="E111" s="17" t="s">
        <v>67</v>
      </c>
      <c r="F111" s="29" t="s">
        <v>235</v>
      </c>
      <c r="G111" s="19" t="s">
        <v>290</v>
      </c>
      <c r="H111" s="31" t="s">
        <v>304</v>
      </c>
      <c r="I111" s="11" t="s">
        <v>41</v>
      </c>
      <c r="J111" s="26">
        <v>50</v>
      </c>
    </row>
    <row r="112" spans="1:13" ht="14.1" customHeight="1">
      <c r="A112" s="388"/>
      <c r="B112" s="400"/>
      <c r="C112" s="11">
        <v>1</v>
      </c>
      <c r="D112" s="17" t="s">
        <v>66</v>
      </c>
      <c r="E112" s="17" t="s">
        <v>64</v>
      </c>
      <c r="F112" s="29" t="s">
        <v>237</v>
      </c>
      <c r="G112" s="19" t="s">
        <v>290</v>
      </c>
      <c r="H112" s="31" t="s">
        <v>304</v>
      </c>
      <c r="I112" s="11" t="s">
        <v>41</v>
      </c>
      <c r="J112" s="26">
        <v>40</v>
      </c>
    </row>
    <row r="113" spans="1:10" ht="14.1" customHeight="1">
      <c r="A113" s="388"/>
      <c r="B113" s="400"/>
      <c r="C113" s="11">
        <v>1</v>
      </c>
      <c r="D113" s="17" t="s">
        <v>68</v>
      </c>
      <c r="E113" s="17" t="s">
        <v>69</v>
      </c>
      <c r="F113" s="29" t="s">
        <v>236</v>
      </c>
      <c r="G113" s="19" t="s">
        <v>290</v>
      </c>
      <c r="H113" s="31" t="s">
        <v>304</v>
      </c>
      <c r="I113" s="11" t="s">
        <v>41</v>
      </c>
      <c r="J113" s="26">
        <v>106</v>
      </c>
    </row>
    <row r="114" spans="1:10" ht="14.1" customHeight="1">
      <c r="A114" s="388"/>
      <c r="B114" s="400"/>
      <c r="C114" s="11">
        <v>1</v>
      </c>
      <c r="D114" s="17" t="s">
        <v>70</v>
      </c>
      <c r="E114" s="17" t="s">
        <v>71</v>
      </c>
      <c r="F114" s="29" t="s">
        <v>238</v>
      </c>
      <c r="G114" s="19" t="s">
        <v>290</v>
      </c>
      <c r="H114" s="31" t="s">
        <v>304</v>
      </c>
      <c r="I114" s="11" t="s">
        <v>41</v>
      </c>
      <c r="J114" s="26">
        <v>140</v>
      </c>
    </row>
    <row r="115" spans="1:10" ht="14.1" customHeight="1">
      <c r="A115" s="388"/>
      <c r="B115" s="400"/>
      <c r="C115" s="11">
        <v>1</v>
      </c>
      <c r="D115" s="17" t="s">
        <v>72</v>
      </c>
      <c r="E115" s="17" t="s">
        <v>73</v>
      </c>
      <c r="F115" s="29" t="s">
        <v>239</v>
      </c>
      <c r="G115" s="19" t="s">
        <v>290</v>
      </c>
      <c r="H115" s="31" t="s">
        <v>304</v>
      </c>
      <c r="I115" s="11" t="s">
        <v>41</v>
      </c>
      <c r="J115" s="26">
        <v>722</v>
      </c>
    </row>
    <row r="116" spans="1:10" ht="14.1" customHeight="1">
      <c r="A116" s="389"/>
      <c r="B116" s="399"/>
      <c r="C116" s="11">
        <v>1</v>
      </c>
      <c r="D116" s="12" t="s">
        <v>74</v>
      </c>
      <c r="E116" s="12" t="s">
        <v>75</v>
      </c>
      <c r="F116" s="29" t="s">
        <v>240</v>
      </c>
      <c r="G116" s="19" t="s">
        <v>290</v>
      </c>
      <c r="H116" s="31" t="s">
        <v>304</v>
      </c>
      <c r="I116" s="11" t="s">
        <v>41</v>
      </c>
      <c r="J116" s="26">
        <v>240</v>
      </c>
    </row>
    <row r="117" spans="1:10" ht="14.1" customHeight="1">
      <c r="A117" s="83"/>
      <c r="B117" s="73"/>
      <c r="C117" s="64">
        <f>SUM(C107:C116)</f>
        <v>10</v>
      </c>
      <c r="D117" s="77"/>
      <c r="E117" s="77"/>
      <c r="F117" s="77"/>
      <c r="G117" s="73"/>
      <c r="H117" s="77"/>
      <c r="I117" s="73"/>
      <c r="J117" s="65">
        <f>SUM(J107:J116)</f>
        <v>1676</v>
      </c>
    </row>
    <row r="118" spans="1:10" ht="26.25" customHeight="1">
      <c r="A118" s="403">
        <v>19</v>
      </c>
      <c r="B118" s="398" t="s">
        <v>144</v>
      </c>
      <c r="C118" s="11">
        <v>1</v>
      </c>
      <c r="D118" s="12" t="s">
        <v>12</v>
      </c>
      <c r="E118" s="12" t="s">
        <v>13</v>
      </c>
      <c r="F118" s="29" t="s">
        <v>241</v>
      </c>
      <c r="G118" s="11" t="s">
        <v>284</v>
      </c>
      <c r="H118" s="31" t="s">
        <v>304</v>
      </c>
      <c r="I118" s="11" t="s">
        <v>3</v>
      </c>
      <c r="J118" s="26">
        <v>611</v>
      </c>
    </row>
    <row r="119" spans="1:10" ht="19.5" customHeight="1">
      <c r="A119" s="404"/>
      <c r="B119" s="400"/>
      <c r="C119" s="11">
        <v>1</v>
      </c>
      <c r="D119" s="12" t="s">
        <v>14</v>
      </c>
      <c r="E119" s="12" t="s">
        <v>15</v>
      </c>
      <c r="F119" s="29" t="s">
        <v>242</v>
      </c>
      <c r="G119" s="11" t="s">
        <v>284</v>
      </c>
      <c r="H119" s="31" t="s">
        <v>304</v>
      </c>
      <c r="I119" s="11" t="s">
        <v>3</v>
      </c>
      <c r="J119" s="26">
        <v>781</v>
      </c>
    </row>
    <row r="120" spans="1:10">
      <c r="A120" s="83"/>
      <c r="B120" s="73"/>
      <c r="C120" s="64">
        <f>SUM(C118:C119)</f>
        <v>2</v>
      </c>
      <c r="D120" s="77"/>
      <c r="E120" s="77"/>
      <c r="F120" s="77"/>
      <c r="G120" s="73"/>
      <c r="H120" s="77"/>
      <c r="I120" s="73"/>
      <c r="J120" s="65">
        <f>SUM(J118:J119)</f>
        <v>1392</v>
      </c>
    </row>
    <row r="121" spans="1:10" ht="48.75" customHeight="1">
      <c r="A121" s="22">
        <v>20</v>
      </c>
      <c r="B121" s="84" t="s">
        <v>171</v>
      </c>
      <c r="C121" s="11">
        <v>1</v>
      </c>
      <c r="D121" s="12" t="s">
        <v>16</v>
      </c>
      <c r="E121" s="12" t="s">
        <v>16</v>
      </c>
      <c r="F121" s="29" t="s">
        <v>243</v>
      </c>
      <c r="G121" s="11" t="s">
        <v>284</v>
      </c>
      <c r="H121" s="31" t="s">
        <v>304</v>
      </c>
      <c r="I121" s="11" t="s">
        <v>3</v>
      </c>
      <c r="J121" s="26">
        <v>835</v>
      </c>
    </row>
    <row r="122" spans="1:10" ht="12" customHeight="1">
      <c r="A122" s="288"/>
      <c r="B122" s="289"/>
      <c r="C122" s="276"/>
      <c r="D122" s="290"/>
      <c r="E122" s="290"/>
      <c r="F122" s="290"/>
      <c r="G122" s="289"/>
      <c r="H122" s="290"/>
      <c r="I122" s="289"/>
      <c r="J122" s="277"/>
    </row>
    <row r="123" spans="1:10" ht="25.5" customHeight="1"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3.5" customHeight="1"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3.5" customHeight="1"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3.5" customHeight="1"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7.25" customHeight="1">
      <c r="A127" s="278" t="s">
        <v>145</v>
      </c>
      <c r="B127" s="279" t="s">
        <v>0</v>
      </c>
      <c r="C127" s="279" t="s">
        <v>146</v>
      </c>
      <c r="D127" s="280" t="s">
        <v>282</v>
      </c>
      <c r="E127" s="280" t="s">
        <v>308</v>
      </c>
      <c r="F127" s="281" t="s">
        <v>127</v>
      </c>
      <c r="G127" s="279" t="s">
        <v>198</v>
      </c>
      <c r="H127" s="279" t="s">
        <v>172</v>
      </c>
      <c r="I127" s="279" t="s">
        <v>277</v>
      </c>
      <c r="J127" s="282" t="s">
        <v>128</v>
      </c>
    </row>
    <row r="128" spans="1:10" ht="53.25" customHeight="1">
      <c r="A128" s="22">
        <v>22</v>
      </c>
      <c r="B128" s="84" t="s">
        <v>138</v>
      </c>
      <c r="C128" s="61">
        <v>1</v>
      </c>
      <c r="D128" s="56" t="s">
        <v>122</v>
      </c>
      <c r="E128" s="56" t="s">
        <v>123</v>
      </c>
      <c r="F128" s="60" t="s">
        <v>139</v>
      </c>
      <c r="G128" s="63" t="s">
        <v>566</v>
      </c>
      <c r="H128" s="31" t="s">
        <v>301</v>
      </c>
      <c r="I128" s="31"/>
      <c r="J128" s="81">
        <v>8239</v>
      </c>
    </row>
    <row r="129" spans="1:15" ht="54.75" customHeight="1">
      <c r="A129" s="22">
        <v>23</v>
      </c>
      <c r="B129" s="84" t="s">
        <v>141</v>
      </c>
      <c r="C129" s="61">
        <v>1</v>
      </c>
      <c r="D129" s="56" t="s">
        <v>124</v>
      </c>
      <c r="E129" s="56" t="s">
        <v>125</v>
      </c>
      <c r="F129" s="60" t="s">
        <v>126</v>
      </c>
      <c r="G129" s="63" t="s">
        <v>292</v>
      </c>
      <c r="H129" s="31" t="s">
        <v>301</v>
      </c>
      <c r="I129" s="31"/>
      <c r="J129" s="81">
        <v>16438</v>
      </c>
    </row>
    <row r="130" spans="1:15" ht="22.5" customHeight="1">
      <c r="A130" s="387">
        <v>24</v>
      </c>
      <c r="B130" s="401" t="s">
        <v>152</v>
      </c>
      <c r="C130" s="61">
        <v>1</v>
      </c>
      <c r="D130" s="56"/>
      <c r="E130" s="56"/>
      <c r="F130" s="60" t="s">
        <v>153</v>
      </c>
      <c r="G130" s="63" t="s">
        <v>286</v>
      </c>
      <c r="H130" s="31" t="s">
        <v>301</v>
      </c>
      <c r="I130" s="31"/>
      <c r="J130" s="81">
        <v>7200</v>
      </c>
    </row>
    <row r="131" spans="1:15" ht="21" customHeight="1">
      <c r="A131" s="389"/>
      <c r="B131" s="402"/>
      <c r="C131" s="61">
        <v>1</v>
      </c>
      <c r="D131" s="56" t="s">
        <v>106</v>
      </c>
      <c r="E131" s="56" t="s">
        <v>107</v>
      </c>
      <c r="F131" s="60" t="s">
        <v>247</v>
      </c>
      <c r="G131" s="63" t="s">
        <v>286</v>
      </c>
      <c r="H131" s="31" t="s">
        <v>309</v>
      </c>
      <c r="I131" s="31"/>
      <c r="J131" s="81">
        <v>1500</v>
      </c>
    </row>
    <row r="132" spans="1:15">
      <c r="A132" s="83"/>
      <c r="B132" s="73"/>
      <c r="C132" s="64">
        <f>SUM(C130:C131)</f>
        <v>2</v>
      </c>
      <c r="D132" s="77"/>
      <c r="E132" s="77"/>
      <c r="F132" s="77"/>
      <c r="G132" s="73"/>
      <c r="H132" s="77"/>
      <c r="I132" s="73"/>
      <c r="J132" s="65">
        <f>SUM(J130:J131)</f>
        <v>8700</v>
      </c>
    </row>
    <row r="133" spans="1:15" ht="39.75" customHeight="1">
      <c r="A133" s="22">
        <v>25</v>
      </c>
      <c r="B133" s="84" t="s">
        <v>140</v>
      </c>
      <c r="C133" s="61">
        <v>1</v>
      </c>
      <c r="D133" s="56" t="s">
        <v>108</v>
      </c>
      <c r="E133" s="56" t="s">
        <v>109</v>
      </c>
      <c r="F133" s="59" t="s">
        <v>246</v>
      </c>
      <c r="G133" s="63" t="s">
        <v>293</v>
      </c>
      <c r="H133" s="31" t="s">
        <v>309</v>
      </c>
      <c r="I133" s="31"/>
      <c r="J133" s="51">
        <v>1531</v>
      </c>
    </row>
    <row r="134" spans="1:15" ht="12.75" customHeight="1">
      <c r="A134" s="387">
        <v>26</v>
      </c>
      <c r="B134" s="393" t="s">
        <v>163</v>
      </c>
      <c r="C134" s="11">
        <v>1</v>
      </c>
      <c r="D134" s="12" t="s">
        <v>82</v>
      </c>
      <c r="E134" s="12" t="s">
        <v>83</v>
      </c>
      <c r="F134" s="29" t="s">
        <v>250</v>
      </c>
      <c r="G134" s="11" t="s">
        <v>286</v>
      </c>
      <c r="H134" s="31" t="s">
        <v>304</v>
      </c>
      <c r="I134" s="11" t="s">
        <v>6</v>
      </c>
      <c r="J134" s="26">
        <v>107</v>
      </c>
    </row>
    <row r="135" spans="1:15" ht="15" customHeight="1">
      <c r="A135" s="388"/>
      <c r="B135" s="394"/>
      <c r="C135" s="11">
        <v>1</v>
      </c>
      <c r="D135" s="12" t="s">
        <v>84</v>
      </c>
      <c r="E135" s="12" t="s">
        <v>85</v>
      </c>
      <c r="F135" s="29" t="s">
        <v>280</v>
      </c>
      <c r="G135" s="11" t="s">
        <v>286</v>
      </c>
      <c r="H135" s="31" t="s">
        <v>304</v>
      </c>
      <c r="I135" s="11" t="s">
        <v>6</v>
      </c>
      <c r="J135" s="26">
        <v>50</v>
      </c>
    </row>
    <row r="136" spans="1:15" ht="15" customHeight="1">
      <c r="A136" s="388"/>
      <c r="B136" s="394"/>
      <c r="C136" s="11">
        <v>1</v>
      </c>
      <c r="D136" s="12" t="s">
        <v>143</v>
      </c>
      <c r="E136" s="12" t="s">
        <v>86</v>
      </c>
      <c r="F136" s="29" t="s">
        <v>279</v>
      </c>
      <c r="G136" s="11" t="s">
        <v>286</v>
      </c>
      <c r="H136" s="31" t="s">
        <v>304</v>
      </c>
      <c r="I136" s="11" t="s">
        <v>6</v>
      </c>
      <c r="J136" s="26">
        <v>746</v>
      </c>
    </row>
    <row r="137" spans="1:15" ht="15" customHeight="1">
      <c r="A137" s="388"/>
      <c r="B137" s="394"/>
      <c r="C137" s="11">
        <v>1</v>
      </c>
      <c r="D137" s="12" t="s">
        <v>87</v>
      </c>
      <c r="E137" s="12" t="s">
        <v>88</v>
      </c>
      <c r="F137" s="29" t="s">
        <v>278</v>
      </c>
      <c r="G137" s="11" t="s">
        <v>286</v>
      </c>
      <c r="H137" s="31" t="s">
        <v>304</v>
      </c>
      <c r="I137" s="11" t="s">
        <v>6</v>
      </c>
      <c r="J137" s="26">
        <v>125</v>
      </c>
    </row>
    <row r="138" spans="1:15" ht="12.75" customHeight="1">
      <c r="A138" s="389"/>
      <c r="B138" s="395"/>
      <c r="C138" s="31">
        <v>1</v>
      </c>
      <c r="D138" s="33" t="s">
        <v>82</v>
      </c>
      <c r="E138" s="33" t="s">
        <v>142</v>
      </c>
      <c r="F138" s="60" t="s">
        <v>259</v>
      </c>
      <c r="G138" s="31"/>
      <c r="H138" s="31" t="s">
        <v>309</v>
      </c>
      <c r="I138" s="11"/>
      <c r="J138" s="26">
        <v>1077</v>
      </c>
    </row>
    <row r="139" spans="1:15">
      <c r="A139" s="83"/>
      <c r="B139" s="73"/>
      <c r="C139" s="64">
        <f>SUM(C134:C138)</f>
        <v>5</v>
      </c>
      <c r="D139" s="77"/>
      <c r="E139" s="77"/>
      <c r="F139" s="77"/>
      <c r="G139" s="73"/>
      <c r="H139" s="77"/>
      <c r="I139" s="73"/>
      <c r="J139" s="65">
        <f>SUM(J134:J138)</f>
        <v>2105</v>
      </c>
    </row>
    <row r="140" spans="1:15" ht="15">
      <c r="A140" s="283"/>
      <c r="B140" s="284"/>
      <c r="C140" s="285">
        <f>C139+C133+C132+C129+C128+C102+C120+C121+C117+C106+C103+C97+C92+C82+C74+C70+C62+C58+C52+C47+C45+C42+C34+C24+C18+C11</f>
        <v>103</v>
      </c>
      <c r="D140" s="286"/>
      <c r="E140" s="286"/>
      <c r="F140" s="286"/>
      <c r="G140" s="285"/>
      <c r="H140" s="286"/>
      <c r="I140" s="285"/>
      <c r="J140" s="287">
        <f>J139+J133+J132+J129+J128+J102+J120+J121+J117+J106+J103+J97+J92+J82+J74+J70+J62+J58+J52+J47+J45+J42+J34+J24+J18+J11</f>
        <v>210010</v>
      </c>
    </row>
    <row r="143" spans="1:15">
      <c r="L143" s="207"/>
      <c r="M143" s="208" t="s">
        <v>172</v>
      </c>
      <c r="N143" s="213" t="s">
        <v>508</v>
      </c>
      <c r="O143" s="213" t="s">
        <v>327</v>
      </c>
    </row>
    <row r="144" spans="1:15" ht="15" customHeight="1">
      <c r="C144" s="1"/>
      <c r="D144" s="1"/>
      <c r="E144" s="1"/>
      <c r="F144" s="1"/>
      <c r="L144" s="262" t="s">
        <v>258</v>
      </c>
      <c r="M144" s="20" t="s">
        <v>556</v>
      </c>
      <c r="N144" s="21">
        <f>'3.15.1.3'!C102</f>
        <v>73</v>
      </c>
      <c r="O144" s="21">
        <f>'3.15.1.3'!I102</f>
        <v>28014</v>
      </c>
    </row>
    <row r="145" spans="3:15" ht="14.25" customHeight="1">
      <c r="C145" s="1"/>
      <c r="D145" s="1"/>
      <c r="E145" s="1"/>
      <c r="F145" s="1"/>
      <c r="L145" s="262" t="s">
        <v>258</v>
      </c>
      <c r="M145" s="20" t="s">
        <v>506</v>
      </c>
      <c r="N145" s="21">
        <f>'3.15.1.5'!C36</f>
        <v>21</v>
      </c>
      <c r="O145" s="21">
        <f>'3.15.1.5'!H36</f>
        <v>47012</v>
      </c>
    </row>
    <row r="146" spans="3:15" ht="15" customHeight="1">
      <c r="C146" s="1"/>
      <c r="D146" s="1"/>
      <c r="E146" s="1"/>
      <c r="F146" s="1"/>
      <c r="L146" s="262" t="s">
        <v>258</v>
      </c>
      <c r="M146" s="20" t="s">
        <v>507</v>
      </c>
      <c r="N146" s="21">
        <f>'3.15.1.7'!C18</f>
        <v>9</v>
      </c>
      <c r="O146" s="21">
        <f>'3.15.1.7'!H18</f>
        <v>134984</v>
      </c>
    </row>
    <row r="147" spans="3:15" ht="15" customHeight="1">
      <c r="C147" s="1"/>
      <c r="D147" s="1"/>
      <c r="E147" s="1"/>
      <c r="F147" s="1"/>
      <c r="L147" s="200"/>
      <c r="M147" s="201"/>
      <c r="N147" s="261">
        <f>SUM(N144:N146)</f>
        <v>103</v>
      </c>
      <c r="O147" s="213">
        <f>SUM(O144:O146)</f>
        <v>210010</v>
      </c>
    </row>
    <row r="148" spans="3:15" ht="15" customHeight="1">
      <c r="C148" s="1"/>
      <c r="D148" s="1"/>
      <c r="E148" s="1"/>
      <c r="F148" s="1"/>
    </row>
    <row r="149" spans="3:15" ht="15" customHeight="1"/>
    <row r="154" spans="3:15" ht="15" customHeight="1"/>
    <row r="155" spans="3:15">
      <c r="C155" s="1"/>
      <c r="D155" s="1"/>
      <c r="E155" s="1"/>
      <c r="F155" s="1"/>
      <c r="H155" s="1"/>
      <c r="I155" s="1"/>
    </row>
    <row r="156" spans="3:15">
      <c r="C156" s="1"/>
      <c r="D156" s="1"/>
      <c r="E156" s="1"/>
      <c r="F156" s="1"/>
      <c r="H156" s="1"/>
      <c r="I156" s="1"/>
    </row>
    <row r="157" spans="3:15">
      <c r="C157" s="1"/>
      <c r="D157" s="1"/>
      <c r="E157" s="1"/>
      <c r="F157" s="1"/>
      <c r="H157" s="1"/>
      <c r="I157" s="1"/>
    </row>
    <row r="158" spans="3:15">
      <c r="C158" s="1"/>
      <c r="D158" s="1"/>
      <c r="E158" s="1"/>
      <c r="F158" s="1"/>
      <c r="H158" s="1"/>
      <c r="I158" s="1"/>
    </row>
    <row r="159" spans="3:15">
      <c r="C159" s="9"/>
    </row>
  </sheetData>
  <mergeCells count="44">
    <mergeCell ref="A35:A41"/>
    <mergeCell ref="B35:B41"/>
    <mergeCell ref="A12:A17"/>
    <mergeCell ref="B12:B17"/>
    <mergeCell ref="A19:A23"/>
    <mergeCell ref="B19:B23"/>
    <mergeCell ref="A3:J3"/>
    <mergeCell ref="A7:A10"/>
    <mergeCell ref="B7:B10"/>
    <mergeCell ref="B25:B33"/>
    <mergeCell ref="A25:A33"/>
    <mergeCell ref="A4:J4"/>
    <mergeCell ref="C68:C69"/>
    <mergeCell ref="A48:A51"/>
    <mergeCell ref="B48:B51"/>
    <mergeCell ref="A43:A44"/>
    <mergeCell ref="B43:B44"/>
    <mergeCell ref="B118:B119"/>
    <mergeCell ref="A83:A91"/>
    <mergeCell ref="B83:B91"/>
    <mergeCell ref="A53:A57"/>
    <mergeCell ref="B53:B57"/>
    <mergeCell ref="A66:A69"/>
    <mergeCell ref="B66:B69"/>
    <mergeCell ref="A59:A61"/>
    <mergeCell ref="B59:B61"/>
    <mergeCell ref="B75:B81"/>
    <mergeCell ref="A75:A81"/>
    <mergeCell ref="I1:J1"/>
    <mergeCell ref="A71:A73"/>
    <mergeCell ref="B71:B73"/>
    <mergeCell ref="A134:A138"/>
    <mergeCell ref="B134:B138"/>
    <mergeCell ref="A93:A96"/>
    <mergeCell ref="B93:B96"/>
    <mergeCell ref="A104:A105"/>
    <mergeCell ref="B104:B105"/>
    <mergeCell ref="A107:A116"/>
    <mergeCell ref="B107:B116"/>
    <mergeCell ref="A130:A131"/>
    <mergeCell ref="B130:B131"/>
    <mergeCell ref="B98:B101"/>
    <mergeCell ref="A98:A101"/>
    <mergeCell ref="A118:A119"/>
  </mergeCells>
  <pageMargins left="0.95" right="0.45" top="0.75" bottom="0.75" header="0.3" footer="0.3"/>
  <pageSetup scale="75" orientation="portrait" horizontalDpi="4294967293" r:id="rId1"/>
  <headerFooter>
    <oddFooter>&amp;CPage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G107"/>
  <sheetViews>
    <sheetView topLeftCell="A28" workbookViewId="0">
      <selection activeCell="I9" sqref="I9"/>
    </sheetView>
  </sheetViews>
  <sheetFormatPr defaultRowHeight="15"/>
  <cols>
    <col min="1" max="1" width="5.42578125" style="42" customWidth="1"/>
    <col min="2" max="2" width="22.85546875" customWidth="1"/>
    <col min="3" max="3" width="5.140625" style="2" customWidth="1"/>
    <col min="4" max="4" width="16.85546875" customWidth="1"/>
    <col min="5" max="5" width="25.140625" customWidth="1"/>
    <col min="6" max="6" width="12.7109375" style="2" customWidth="1"/>
    <col min="7" max="7" width="18.28515625" style="2" customWidth="1"/>
  </cols>
  <sheetData>
    <row r="1" spans="1:7" ht="15.75" thickBot="1">
      <c r="A1"/>
      <c r="C1"/>
      <c r="F1"/>
      <c r="G1" s="181"/>
    </row>
    <row r="2" spans="1:7" ht="15.75" thickBot="1">
      <c r="A2"/>
      <c r="C2"/>
      <c r="F2"/>
      <c r="G2" s="356" t="s">
        <v>581</v>
      </c>
    </row>
    <row r="3" spans="1:7">
      <c r="A3"/>
      <c r="C3"/>
      <c r="F3"/>
      <c r="G3" s="181"/>
    </row>
    <row r="4" spans="1:7" ht="24" customHeight="1">
      <c r="A4" s="409" t="str">
        <f>'3.15.1.8'!A5:I5</f>
        <v>Baseline study for Fisheries Development in Telangana State</v>
      </c>
      <c r="B4" s="409"/>
      <c r="C4" s="409"/>
      <c r="D4" s="409"/>
      <c r="E4" s="409"/>
      <c r="F4" s="409"/>
      <c r="G4" s="409"/>
    </row>
    <row r="5" spans="1:7" ht="17.25">
      <c r="A5" s="415" t="s">
        <v>570</v>
      </c>
      <c r="B5" s="415"/>
      <c r="C5" s="415"/>
      <c r="D5" s="415"/>
      <c r="E5" s="415"/>
      <c r="F5" s="415"/>
      <c r="G5" s="415"/>
    </row>
    <row r="7" spans="1:7">
      <c r="A7" s="358" t="s">
        <v>568</v>
      </c>
      <c r="B7" s="162" t="s">
        <v>571</v>
      </c>
      <c r="C7" s="274"/>
      <c r="F7" s="274"/>
      <c r="G7" s="274"/>
    </row>
    <row r="8" spans="1:7" ht="7.5" customHeight="1">
      <c r="A8" s="358"/>
      <c r="B8" s="162"/>
      <c r="C8" s="274"/>
      <c r="F8" s="274"/>
      <c r="G8" s="274"/>
    </row>
    <row r="9" spans="1:7" ht="25.5" customHeight="1">
      <c r="A9" s="368" t="s">
        <v>456</v>
      </c>
      <c r="B9" s="369" t="s">
        <v>0</v>
      </c>
      <c r="C9" s="369" t="s">
        <v>487</v>
      </c>
      <c r="D9" s="370" t="s">
        <v>282</v>
      </c>
      <c r="E9" s="369" t="s">
        <v>498</v>
      </c>
      <c r="F9" s="369" t="s">
        <v>327</v>
      </c>
      <c r="G9" s="370" t="s">
        <v>297</v>
      </c>
    </row>
    <row r="10" spans="1:7" s="1" customFormat="1" ht="14.1" customHeight="1">
      <c r="A10" s="470">
        <v>1</v>
      </c>
      <c r="B10" s="479" t="s">
        <v>261</v>
      </c>
      <c r="C10" s="230">
        <v>1</v>
      </c>
      <c r="D10" s="231" t="s">
        <v>165</v>
      </c>
      <c r="E10" s="219" t="s">
        <v>509</v>
      </c>
      <c r="F10" s="223">
        <v>450</v>
      </c>
      <c r="G10" s="247" t="s">
        <v>540</v>
      </c>
    </row>
    <row r="11" spans="1:7" s="1" customFormat="1" ht="14.1" customHeight="1">
      <c r="A11" s="471"/>
      <c r="B11" s="479"/>
      <c r="C11" s="230">
        <v>1</v>
      </c>
      <c r="D11" s="231" t="s">
        <v>166</v>
      </c>
      <c r="E11" s="220" t="s">
        <v>263</v>
      </c>
      <c r="F11" s="223">
        <v>390</v>
      </c>
      <c r="G11" s="247" t="s">
        <v>540</v>
      </c>
    </row>
    <row r="12" spans="1:7" s="1" customFormat="1" ht="14.1" customHeight="1">
      <c r="A12" s="471"/>
      <c r="B12" s="479"/>
      <c r="C12" s="230">
        <v>1</v>
      </c>
      <c r="D12" s="231"/>
      <c r="E12" s="219" t="s">
        <v>173</v>
      </c>
      <c r="F12" s="223">
        <v>440</v>
      </c>
      <c r="G12" s="247" t="s">
        <v>540</v>
      </c>
    </row>
    <row r="13" spans="1:7" s="1" customFormat="1" ht="14.1" customHeight="1">
      <c r="A13" s="472"/>
      <c r="B13" s="479"/>
      <c r="C13" s="230">
        <v>1</v>
      </c>
      <c r="D13" s="231" t="s">
        <v>17</v>
      </c>
      <c r="E13" s="219" t="s">
        <v>174</v>
      </c>
      <c r="F13" s="223">
        <v>836</v>
      </c>
      <c r="G13" s="247" t="s">
        <v>540</v>
      </c>
    </row>
    <row r="14" spans="1:7" s="1" customFormat="1" ht="14.1" customHeight="1">
      <c r="A14" s="238"/>
      <c r="B14" s="221"/>
      <c r="C14" s="232">
        <f>SUM(C10:C13)</f>
        <v>4</v>
      </c>
      <c r="D14" s="232"/>
      <c r="E14" s="233"/>
      <c r="F14" s="221">
        <f>SUM(F10:F13)</f>
        <v>2116</v>
      </c>
      <c r="G14" s="234"/>
    </row>
    <row r="15" spans="1:7" s="1" customFormat="1" ht="14.1" customHeight="1">
      <c r="A15" s="470">
        <v>2</v>
      </c>
      <c r="B15" s="476" t="s">
        <v>528</v>
      </c>
      <c r="C15" s="235">
        <v>1</v>
      </c>
      <c r="D15" s="226" t="s">
        <v>472</v>
      </c>
      <c r="E15" s="215" t="s">
        <v>175</v>
      </c>
      <c r="F15" s="222">
        <v>243</v>
      </c>
      <c r="G15" s="247" t="s">
        <v>540</v>
      </c>
    </row>
    <row r="16" spans="1:7" s="1" customFormat="1" ht="14.1" customHeight="1">
      <c r="A16" s="471"/>
      <c r="B16" s="477"/>
      <c r="C16" s="235">
        <v>1</v>
      </c>
      <c r="D16" s="226" t="s">
        <v>472</v>
      </c>
      <c r="E16" s="215" t="s">
        <v>510</v>
      </c>
      <c r="F16" s="222">
        <v>43</v>
      </c>
      <c r="G16" s="247" t="s">
        <v>540</v>
      </c>
    </row>
    <row r="17" spans="1:7" s="1" customFormat="1" ht="14.1" customHeight="1">
      <c r="A17" s="471"/>
      <c r="B17" s="477"/>
      <c r="C17" s="235">
        <v>1</v>
      </c>
      <c r="D17" s="226" t="s">
        <v>472</v>
      </c>
      <c r="E17" s="215" t="s">
        <v>177</v>
      </c>
      <c r="F17" s="222">
        <v>292</v>
      </c>
      <c r="G17" s="247" t="s">
        <v>540</v>
      </c>
    </row>
    <row r="18" spans="1:7" s="1" customFormat="1" ht="14.1" customHeight="1">
      <c r="A18" s="472"/>
      <c r="B18" s="478"/>
      <c r="C18" s="235">
        <v>1</v>
      </c>
      <c r="D18" s="226" t="s">
        <v>271</v>
      </c>
      <c r="E18" s="216" t="s">
        <v>511</v>
      </c>
      <c r="F18" s="224">
        <v>243</v>
      </c>
      <c r="G18" s="247" t="s">
        <v>540</v>
      </c>
    </row>
    <row r="19" spans="1:7" s="1" customFormat="1" ht="14.1" customHeight="1">
      <c r="A19" s="238"/>
      <c r="B19" s="221"/>
      <c r="C19" s="232">
        <f>SUM(C15:C18)</f>
        <v>4</v>
      </c>
      <c r="D19" s="232"/>
      <c r="E19" s="233"/>
      <c r="F19" s="221">
        <f>SUM(F15:F18)</f>
        <v>821</v>
      </c>
      <c r="G19" s="234"/>
    </row>
    <row r="20" spans="1:7" s="1" customFormat="1" ht="14.1" customHeight="1">
      <c r="A20" s="239">
        <v>3</v>
      </c>
      <c r="B20" s="217" t="s">
        <v>529</v>
      </c>
      <c r="C20" s="236">
        <v>1</v>
      </c>
      <c r="D20" s="237" t="s">
        <v>472</v>
      </c>
      <c r="E20" s="217" t="s">
        <v>194</v>
      </c>
      <c r="F20" s="225">
        <v>350</v>
      </c>
      <c r="G20" s="247" t="s">
        <v>540</v>
      </c>
    </row>
    <row r="21" spans="1:7" s="1" customFormat="1" ht="14.1" customHeight="1">
      <c r="A21" s="470">
        <v>4</v>
      </c>
      <c r="B21" s="476" t="s">
        <v>169</v>
      </c>
      <c r="C21" s="230">
        <v>1</v>
      </c>
      <c r="D21" s="226" t="s">
        <v>513</v>
      </c>
      <c r="E21" s="215" t="s">
        <v>512</v>
      </c>
      <c r="F21" s="222">
        <v>674</v>
      </c>
      <c r="G21" s="247" t="s">
        <v>540</v>
      </c>
    </row>
    <row r="22" spans="1:7" s="1" customFormat="1" ht="14.1" customHeight="1">
      <c r="A22" s="471"/>
      <c r="B22" s="477"/>
      <c r="C22" s="230">
        <v>1</v>
      </c>
      <c r="D22" s="226" t="s">
        <v>472</v>
      </c>
      <c r="E22" s="216" t="s">
        <v>225</v>
      </c>
      <c r="F22" s="222">
        <v>854</v>
      </c>
      <c r="G22" s="247" t="s">
        <v>540</v>
      </c>
    </row>
    <row r="23" spans="1:7" s="1" customFormat="1" ht="14.1" customHeight="1">
      <c r="A23" s="472"/>
      <c r="B23" s="478"/>
      <c r="C23" s="230">
        <v>1</v>
      </c>
      <c r="D23" s="226" t="s">
        <v>472</v>
      </c>
      <c r="E23" s="216" t="s">
        <v>364</v>
      </c>
      <c r="F23" s="222">
        <v>665</v>
      </c>
      <c r="G23" s="247" t="s">
        <v>540</v>
      </c>
    </row>
    <row r="24" spans="1:7" s="1" customFormat="1" ht="14.1" customHeight="1">
      <c r="A24" s="240"/>
      <c r="B24" s="218"/>
      <c r="C24" s="232">
        <f>SUM(C21:C23)</f>
        <v>3</v>
      </c>
      <c r="D24" s="227"/>
      <c r="E24" s="228"/>
      <c r="F24" s="221">
        <v>2193</v>
      </c>
      <c r="G24" s="248"/>
    </row>
    <row r="25" spans="1:7" s="1" customFormat="1" ht="14.1" customHeight="1">
      <c r="A25" s="470">
        <v>5</v>
      </c>
      <c r="B25" s="476" t="s">
        <v>154</v>
      </c>
      <c r="C25" s="230">
        <v>1</v>
      </c>
      <c r="D25" s="226" t="s">
        <v>514</v>
      </c>
      <c r="E25" s="215" t="s">
        <v>179</v>
      </c>
      <c r="F25" s="222">
        <v>580</v>
      </c>
      <c r="G25" s="247" t="s">
        <v>540</v>
      </c>
    </row>
    <row r="26" spans="1:7" s="1" customFormat="1" ht="14.1" customHeight="1">
      <c r="A26" s="471"/>
      <c r="B26" s="477"/>
      <c r="C26" s="230">
        <v>1</v>
      </c>
      <c r="D26" s="226" t="s">
        <v>516</v>
      </c>
      <c r="E26" s="215" t="s">
        <v>515</v>
      </c>
      <c r="F26" s="222">
        <v>150</v>
      </c>
      <c r="G26" s="247" t="s">
        <v>540</v>
      </c>
    </row>
    <row r="27" spans="1:7" s="1" customFormat="1" ht="14.1" customHeight="1">
      <c r="A27" s="471"/>
      <c r="B27" s="477"/>
      <c r="C27" s="230">
        <v>1</v>
      </c>
      <c r="D27" s="226" t="s">
        <v>516</v>
      </c>
      <c r="E27" s="215" t="s">
        <v>334</v>
      </c>
      <c r="F27" s="222">
        <v>397</v>
      </c>
      <c r="G27" s="247" t="s">
        <v>540</v>
      </c>
    </row>
    <row r="28" spans="1:7" s="1" customFormat="1" ht="14.1" customHeight="1">
      <c r="A28" s="472"/>
      <c r="B28" s="478"/>
      <c r="C28" s="230">
        <v>1</v>
      </c>
      <c r="D28" s="226" t="s">
        <v>517</v>
      </c>
      <c r="E28" s="215" t="s">
        <v>335</v>
      </c>
      <c r="F28" s="222">
        <v>568</v>
      </c>
      <c r="G28" s="247" t="s">
        <v>540</v>
      </c>
    </row>
    <row r="29" spans="1:7" s="1" customFormat="1" ht="14.1" customHeight="1">
      <c r="A29" s="240"/>
      <c r="B29" s="218"/>
      <c r="C29" s="232">
        <f>SUM(C25:C28)</f>
        <v>4</v>
      </c>
      <c r="D29" s="227"/>
      <c r="E29" s="228"/>
      <c r="F29" s="221">
        <f>SUM(F25:F28)</f>
        <v>1695</v>
      </c>
      <c r="G29" s="248"/>
    </row>
    <row r="30" spans="1:7" s="1" customFormat="1" ht="14.1" customHeight="1">
      <c r="A30" s="470">
        <v>6</v>
      </c>
      <c r="B30" s="473" t="s">
        <v>133</v>
      </c>
      <c r="C30" s="230">
        <v>1</v>
      </c>
      <c r="D30" s="226" t="s">
        <v>1</v>
      </c>
      <c r="E30" s="215" t="s">
        <v>348</v>
      </c>
      <c r="F30" s="222">
        <v>910</v>
      </c>
      <c r="G30" s="247" t="s">
        <v>540</v>
      </c>
    </row>
    <row r="31" spans="1:7" s="1" customFormat="1" ht="14.1" customHeight="1">
      <c r="A31" s="471"/>
      <c r="B31" s="474"/>
      <c r="C31" s="230">
        <v>1</v>
      </c>
      <c r="D31" s="226" t="s">
        <v>4</v>
      </c>
      <c r="E31" s="215" t="s">
        <v>201</v>
      </c>
      <c r="F31" s="222">
        <v>560</v>
      </c>
      <c r="G31" s="247" t="s">
        <v>540</v>
      </c>
    </row>
    <row r="32" spans="1:7" s="1" customFormat="1" ht="14.1" customHeight="1">
      <c r="A32" s="471"/>
      <c r="B32" s="474"/>
      <c r="C32" s="230">
        <v>1</v>
      </c>
      <c r="D32" s="226" t="s">
        <v>7</v>
      </c>
      <c r="E32" s="215" t="s">
        <v>518</v>
      </c>
      <c r="F32" s="222">
        <v>172</v>
      </c>
      <c r="G32" s="247" t="s">
        <v>540</v>
      </c>
    </row>
    <row r="33" spans="1:7" s="1" customFormat="1" ht="14.1" customHeight="1">
      <c r="A33" s="472"/>
      <c r="B33" s="475"/>
      <c r="C33" s="230">
        <v>1</v>
      </c>
      <c r="D33" s="226" t="s">
        <v>472</v>
      </c>
      <c r="E33" s="215" t="s">
        <v>203</v>
      </c>
      <c r="F33" s="222">
        <v>125</v>
      </c>
      <c r="G33" s="247" t="s">
        <v>540</v>
      </c>
    </row>
    <row r="34" spans="1:7" s="1" customFormat="1" ht="14.1" customHeight="1">
      <c r="A34" s="240"/>
      <c r="B34" s="218"/>
      <c r="C34" s="232">
        <f>SUM(C30:C33)</f>
        <v>4</v>
      </c>
      <c r="D34" s="227"/>
      <c r="E34" s="228"/>
      <c r="F34" s="221">
        <f>SUM(F30:F33)</f>
        <v>1767</v>
      </c>
      <c r="G34" s="248"/>
    </row>
    <row r="35" spans="1:7" s="1" customFormat="1" ht="14.1" customHeight="1">
      <c r="A35" s="470">
        <v>7</v>
      </c>
      <c r="B35" s="473" t="s">
        <v>99</v>
      </c>
      <c r="C35" s="230">
        <v>1</v>
      </c>
      <c r="D35" s="226" t="s">
        <v>37</v>
      </c>
      <c r="E35" s="215" t="s">
        <v>519</v>
      </c>
      <c r="F35" s="222">
        <v>300</v>
      </c>
      <c r="G35" s="247" t="s">
        <v>540</v>
      </c>
    </row>
    <row r="36" spans="1:7" s="1" customFormat="1" ht="14.1" customHeight="1">
      <c r="A36" s="472"/>
      <c r="B36" s="475"/>
      <c r="C36" s="230">
        <v>1</v>
      </c>
      <c r="D36" s="226" t="s">
        <v>264</v>
      </c>
      <c r="E36" s="215" t="s">
        <v>520</v>
      </c>
      <c r="F36" s="222">
        <v>150</v>
      </c>
      <c r="G36" s="247" t="s">
        <v>540</v>
      </c>
    </row>
    <row r="37" spans="1:7" s="1" customFormat="1" ht="14.1" customHeight="1">
      <c r="A37" s="240"/>
      <c r="B37" s="218"/>
      <c r="C37" s="243">
        <f>SUM(C35:C36)</f>
        <v>2</v>
      </c>
      <c r="D37" s="227"/>
      <c r="E37" s="228"/>
      <c r="F37" s="221">
        <f>SUM(F35:F36)</f>
        <v>450</v>
      </c>
      <c r="G37" s="248"/>
    </row>
    <row r="38" spans="1:7" s="1" customFormat="1" ht="14.1" customHeight="1">
      <c r="A38" s="470">
        <v>8</v>
      </c>
      <c r="B38" s="476" t="s">
        <v>366</v>
      </c>
      <c r="C38" s="235">
        <v>1</v>
      </c>
      <c r="D38" s="226" t="s">
        <v>9</v>
      </c>
      <c r="E38" s="215" t="s">
        <v>229</v>
      </c>
      <c r="F38" s="222">
        <v>667</v>
      </c>
      <c r="G38" s="247" t="s">
        <v>540</v>
      </c>
    </row>
    <row r="39" spans="1:7" s="1" customFormat="1" ht="14.1" customHeight="1">
      <c r="A39" s="472"/>
      <c r="B39" s="478"/>
      <c r="C39" s="235">
        <v>1</v>
      </c>
      <c r="D39" s="226" t="s">
        <v>368</v>
      </c>
      <c r="E39" s="215" t="s">
        <v>521</v>
      </c>
      <c r="F39" s="222">
        <v>190</v>
      </c>
      <c r="G39" s="247" t="s">
        <v>540</v>
      </c>
    </row>
    <row r="40" spans="1:7" s="1" customFormat="1" ht="14.1" customHeight="1">
      <c r="A40" s="240"/>
      <c r="B40" s="218"/>
      <c r="C40" s="243">
        <f>SUM(C38:C39)</f>
        <v>2</v>
      </c>
      <c r="D40" s="227"/>
      <c r="E40" s="228"/>
      <c r="F40" s="221">
        <f>SUM(F38:F39)</f>
        <v>857</v>
      </c>
      <c r="G40" s="248"/>
    </row>
    <row r="41" spans="1:7" s="1" customFormat="1" ht="14.1" customHeight="1">
      <c r="A41" s="470">
        <v>9</v>
      </c>
      <c r="B41" s="473" t="s">
        <v>130</v>
      </c>
      <c r="C41" s="235">
        <v>1</v>
      </c>
      <c r="D41" s="226" t="s">
        <v>28</v>
      </c>
      <c r="E41" s="215" t="s">
        <v>336</v>
      </c>
      <c r="F41" s="222">
        <v>147</v>
      </c>
      <c r="G41" s="247" t="s">
        <v>540</v>
      </c>
    </row>
    <row r="42" spans="1:7" s="1" customFormat="1" ht="14.1" customHeight="1">
      <c r="A42" s="471"/>
      <c r="B42" s="474"/>
      <c r="C42" s="235">
        <v>1</v>
      </c>
      <c r="D42" s="226" t="s">
        <v>28</v>
      </c>
      <c r="E42" s="215" t="s">
        <v>337</v>
      </c>
      <c r="F42" s="222">
        <v>112</v>
      </c>
      <c r="G42" s="247" t="s">
        <v>540</v>
      </c>
    </row>
    <row r="43" spans="1:7" s="1" customFormat="1" ht="14.1" customHeight="1">
      <c r="A43" s="471"/>
      <c r="B43" s="474"/>
      <c r="C43" s="235">
        <v>1</v>
      </c>
      <c r="D43" s="226" t="s">
        <v>28</v>
      </c>
      <c r="E43" s="215" t="s">
        <v>29</v>
      </c>
      <c r="F43" s="222">
        <v>258</v>
      </c>
      <c r="G43" s="247" t="s">
        <v>540</v>
      </c>
    </row>
    <row r="44" spans="1:7" s="1" customFormat="1" ht="14.1" customHeight="1">
      <c r="A44" s="471"/>
      <c r="B44" s="474"/>
      <c r="C44" s="235">
        <v>1</v>
      </c>
      <c r="D44" s="226" t="s">
        <v>30</v>
      </c>
      <c r="E44" s="215" t="s">
        <v>522</v>
      </c>
      <c r="F44" s="222">
        <v>400</v>
      </c>
      <c r="G44" s="247" t="s">
        <v>540</v>
      </c>
    </row>
    <row r="45" spans="1:7" s="1" customFormat="1" ht="14.1" customHeight="1">
      <c r="A45" s="471"/>
      <c r="B45" s="474"/>
      <c r="C45" s="235">
        <v>1</v>
      </c>
      <c r="D45" s="226" t="s">
        <v>523</v>
      </c>
      <c r="E45" s="215" t="s">
        <v>341</v>
      </c>
      <c r="F45" s="222">
        <v>617</v>
      </c>
      <c r="G45" s="247" t="s">
        <v>540</v>
      </c>
    </row>
    <row r="46" spans="1:7" s="1" customFormat="1" ht="14.1" customHeight="1">
      <c r="A46" s="471"/>
      <c r="B46" s="474"/>
      <c r="C46" s="235">
        <v>1</v>
      </c>
      <c r="D46" s="226" t="s">
        <v>32</v>
      </c>
      <c r="E46" s="215" t="s">
        <v>187</v>
      </c>
      <c r="F46" s="222">
        <v>347</v>
      </c>
      <c r="G46" s="247" t="s">
        <v>540</v>
      </c>
    </row>
    <row r="47" spans="1:7" s="1" customFormat="1" ht="14.1" customHeight="1">
      <c r="A47" s="471"/>
      <c r="B47" s="474"/>
      <c r="C47" s="235">
        <v>1</v>
      </c>
      <c r="D47" s="226" t="s">
        <v>33</v>
      </c>
      <c r="E47" s="215" t="s">
        <v>343</v>
      </c>
      <c r="F47" s="222">
        <v>381</v>
      </c>
      <c r="G47" s="247" t="s">
        <v>540</v>
      </c>
    </row>
    <row r="48" spans="1:7" s="1" customFormat="1" ht="14.1" customHeight="1">
      <c r="A48" s="471"/>
      <c r="B48" s="474"/>
      <c r="C48" s="235">
        <v>1</v>
      </c>
      <c r="D48" s="226" t="s">
        <v>11</v>
      </c>
      <c r="E48" s="215" t="s">
        <v>268</v>
      </c>
      <c r="F48" s="222">
        <v>184</v>
      </c>
      <c r="G48" s="247" t="s">
        <v>540</v>
      </c>
    </row>
    <row r="49" spans="1:7" s="1" customFormat="1" ht="14.1" customHeight="1">
      <c r="A49" s="472"/>
      <c r="B49" s="475"/>
      <c r="C49" s="235">
        <v>1</v>
      </c>
      <c r="D49" s="226" t="s">
        <v>270</v>
      </c>
      <c r="E49" s="215" t="s">
        <v>269</v>
      </c>
      <c r="F49" s="222">
        <v>119</v>
      </c>
      <c r="G49" s="247" t="s">
        <v>540</v>
      </c>
    </row>
    <row r="50" spans="1:7" s="1" customFormat="1" ht="14.1" customHeight="1">
      <c r="A50" s="240"/>
      <c r="B50" s="218"/>
      <c r="C50" s="244">
        <f>SUM(C41:C49)</f>
        <v>9</v>
      </c>
      <c r="D50" s="227"/>
      <c r="E50" s="228"/>
      <c r="F50" s="221">
        <f>SUM(F41:F49)</f>
        <v>2565</v>
      </c>
      <c r="G50" s="248"/>
    </row>
    <row r="51" spans="1:7" s="1" customFormat="1" ht="14.1" customHeight="1">
      <c r="A51" s="470">
        <v>10</v>
      </c>
      <c r="B51" s="476" t="s">
        <v>81</v>
      </c>
      <c r="C51" s="235">
        <v>1</v>
      </c>
      <c r="D51" s="226" t="s">
        <v>524</v>
      </c>
      <c r="E51" s="215" t="s">
        <v>400</v>
      </c>
      <c r="F51" s="222">
        <v>411</v>
      </c>
      <c r="G51" s="247" t="s">
        <v>540</v>
      </c>
    </row>
    <row r="52" spans="1:7" s="1" customFormat="1" ht="14.1" customHeight="1">
      <c r="A52" s="471"/>
      <c r="B52" s="477"/>
      <c r="C52" s="235">
        <v>1</v>
      </c>
      <c r="D52" s="226" t="s">
        <v>78</v>
      </c>
      <c r="E52" s="215" t="s">
        <v>207</v>
      </c>
      <c r="F52" s="222">
        <v>964</v>
      </c>
      <c r="G52" s="247" t="s">
        <v>540</v>
      </c>
    </row>
    <row r="53" spans="1:7" s="1" customFormat="1" ht="14.1" customHeight="1">
      <c r="A53" s="472"/>
      <c r="B53" s="478"/>
      <c r="C53" s="235">
        <v>1</v>
      </c>
      <c r="D53" s="226" t="s">
        <v>80</v>
      </c>
      <c r="E53" s="215" t="s">
        <v>401</v>
      </c>
      <c r="F53" s="222">
        <v>301</v>
      </c>
      <c r="G53" s="247" t="s">
        <v>540</v>
      </c>
    </row>
    <row r="54" spans="1:7" s="1" customFormat="1" ht="14.1" customHeight="1">
      <c r="A54" s="240"/>
      <c r="B54" s="218"/>
      <c r="C54" s="244">
        <f>SUM(C51:C53)</f>
        <v>3</v>
      </c>
      <c r="D54" s="227"/>
      <c r="E54" s="228"/>
      <c r="F54" s="221">
        <v>1676</v>
      </c>
      <c r="G54" s="248"/>
    </row>
    <row r="55" spans="1:7" s="1" customFormat="1" ht="14.1" customHeight="1">
      <c r="A55" s="470">
        <v>11</v>
      </c>
      <c r="B55" s="480" t="s">
        <v>144</v>
      </c>
      <c r="C55" s="235">
        <v>1</v>
      </c>
      <c r="D55" s="226" t="s">
        <v>12</v>
      </c>
      <c r="E55" s="215" t="s">
        <v>381</v>
      </c>
      <c r="F55" s="222">
        <v>611</v>
      </c>
      <c r="G55" s="247" t="s">
        <v>540</v>
      </c>
    </row>
    <row r="56" spans="1:7" s="1" customFormat="1" ht="14.1" customHeight="1">
      <c r="A56" s="472"/>
      <c r="B56" s="481"/>
      <c r="C56" s="235">
        <v>1</v>
      </c>
      <c r="D56" s="226" t="s">
        <v>14</v>
      </c>
      <c r="E56" s="215" t="s">
        <v>525</v>
      </c>
      <c r="F56" s="222">
        <v>781</v>
      </c>
      <c r="G56" s="247" t="s">
        <v>540</v>
      </c>
    </row>
    <row r="57" spans="1:7" s="1" customFormat="1" ht="14.1" customHeight="1">
      <c r="A57" s="240"/>
      <c r="B57" s="218"/>
      <c r="C57" s="243">
        <f>SUM(C55:C56)</f>
        <v>2</v>
      </c>
      <c r="D57" s="227"/>
      <c r="E57" s="228"/>
      <c r="F57" s="221">
        <f>SUM(F55:F56)</f>
        <v>1392</v>
      </c>
      <c r="G57" s="248"/>
    </row>
    <row r="58" spans="1:7" s="1" customFormat="1" ht="14.1" customHeight="1">
      <c r="A58" s="241">
        <v>12</v>
      </c>
      <c r="B58" s="229" t="s">
        <v>171</v>
      </c>
      <c r="C58" s="235">
        <v>1</v>
      </c>
      <c r="D58" s="226" t="s">
        <v>527</v>
      </c>
      <c r="E58" s="215" t="s">
        <v>526</v>
      </c>
      <c r="F58" s="225">
        <v>835</v>
      </c>
      <c r="G58" s="247" t="s">
        <v>540</v>
      </c>
    </row>
    <row r="59" spans="1:7" s="1" customFormat="1" ht="14.1" customHeight="1">
      <c r="A59" s="373"/>
      <c r="B59" s="374"/>
      <c r="C59" s="375">
        <f>C14+C19+C24+C29+C34+C37+C40+C50+C54+C57+C58+C20</f>
        <v>39</v>
      </c>
      <c r="D59" s="376"/>
      <c r="E59" s="374"/>
      <c r="F59" s="375">
        <f>F14+F19+F24+F29+F34+F37+F40+F50+F54+F57+F58+F20</f>
        <v>16717</v>
      </c>
      <c r="G59" s="377"/>
    </row>
    <row r="60" spans="1:7" ht="15" customHeight="1">
      <c r="A60" s="50"/>
      <c r="B60" s="1"/>
      <c r="C60" s="3"/>
      <c r="D60" s="1"/>
      <c r="E60" s="1"/>
      <c r="F60" s="3"/>
      <c r="G60" s="3"/>
    </row>
    <row r="61" spans="1:7" ht="15" customHeight="1"/>
    <row r="62" spans="1:7" ht="15" customHeight="1"/>
    <row r="63" spans="1:7" ht="15" customHeight="1"/>
    <row r="64" spans="1:7" ht="15" customHeight="1">
      <c r="A64" s="358" t="s">
        <v>568</v>
      </c>
      <c r="B64" s="242" t="s">
        <v>530</v>
      </c>
    </row>
    <row r="65" spans="1:7" ht="15" customHeight="1"/>
    <row r="66" spans="1:7" ht="27" customHeight="1">
      <c r="A66" s="368" t="s">
        <v>456</v>
      </c>
      <c r="B66" s="369" t="s">
        <v>0</v>
      </c>
      <c r="C66" s="369" t="s">
        <v>487</v>
      </c>
      <c r="D66" s="370" t="s">
        <v>282</v>
      </c>
      <c r="E66" s="369" t="s">
        <v>498</v>
      </c>
      <c r="F66" s="369" t="s">
        <v>327</v>
      </c>
      <c r="G66" s="370" t="s">
        <v>297</v>
      </c>
    </row>
    <row r="67" spans="1:7" ht="15" customHeight="1">
      <c r="A67" s="482">
        <v>1</v>
      </c>
      <c r="B67" s="487" t="s">
        <v>528</v>
      </c>
      <c r="C67" s="21">
        <v>1</v>
      </c>
      <c r="D67" s="255" t="s">
        <v>532</v>
      </c>
      <c r="E67" s="160" t="s">
        <v>531</v>
      </c>
      <c r="F67" s="160">
        <v>2249</v>
      </c>
      <c r="G67" s="247" t="s">
        <v>540</v>
      </c>
    </row>
    <row r="68" spans="1:7" ht="21" customHeight="1">
      <c r="A68" s="483"/>
      <c r="B68" s="487"/>
      <c r="C68" s="21">
        <v>1</v>
      </c>
      <c r="D68" s="255" t="s">
        <v>92</v>
      </c>
      <c r="E68" s="160" t="s">
        <v>533</v>
      </c>
      <c r="F68" s="160">
        <v>2319</v>
      </c>
      <c r="G68" s="247" t="s">
        <v>540</v>
      </c>
    </row>
    <row r="69" spans="1:7" ht="15" customHeight="1">
      <c r="A69" s="246"/>
      <c r="B69" s="252"/>
      <c r="C69" s="254">
        <f>SUM(C67:C68)</f>
        <v>2</v>
      </c>
      <c r="D69" s="256"/>
      <c r="E69" s="250"/>
      <c r="F69" s="250">
        <f>SUM(F67:F68)</f>
        <v>4568</v>
      </c>
      <c r="G69" s="251"/>
    </row>
    <row r="70" spans="1:7" ht="15" customHeight="1">
      <c r="A70" s="192">
        <v>2</v>
      </c>
      <c r="B70" s="253" t="s">
        <v>541</v>
      </c>
      <c r="C70" s="21">
        <v>1</v>
      </c>
      <c r="D70" s="12" t="s">
        <v>99</v>
      </c>
      <c r="E70" s="12" t="s">
        <v>418</v>
      </c>
      <c r="F70" s="11">
        <v>1683</v>
      </c>
      <c r="G70" s="247" t="s">
        <v>540</v>
      </c>
    </row>
    <row r="71" spans="1:7">
      <c r="A71" s="482">
        <v>3</v>
      </c>
      <c r="B71" s="487" t="s">
        <v>534</v>
      </c>
      <c r="C71" s="21">
        <v>1</v>
      </c>
      <c r="D71" s="255" t="s">
        <v>103</v>
      </c>
      <c r="E71" s="275" t="s">
        <v>103</v>
      </c>
      <c r="F71" s="160">
        <v>2475</v>
      </c>
      <c r="G71" s="247" t="s">
        <v>540</v>
      </c>
    </row>
    <row r="72" spans="1:7">
      <c r="A72" s="484"/>
      <c r="B72" s="487"/>
      <c r="C72" s="21">
        <v>1</v>
      </c>
      <c r="D72" s="255" t="s">
        <v>536</v>
      </c>
      <c r="E72" s="275" t="s">
        <v>535</v>
      </c>
      <c r="F72" s="160">
        <v>3666</v>
      </c>
      <c r="G72" s="247" t="s">
        <v>540</v>
      </c>
    </row>
    <row r="73" spans="1:7">
      <c r="A73" s="483"/>
      <c r="B73" s="487"/>
      <c r="C73" s="21">
        <v>1</v>
      </c>
      <c r="D73" s="255" t="s">
        <v>104</v>
      </c>
      <c r="E73" s="275" t="s">
        <v>537</v>
      </c>
      <c r="F73" s="160">
        <v>1152</v>
      </c>
      <c r="G73" s="247" t="s">
        <v>540</v>
      </c>
    </row>
    <row r="74" spans="1:7">
      <c r="A74" s="246"/>
      <c r="B74" s="249"/>
      <c r="C74" s="254">
        <f>SUM(C71:C73)</f>
        <v>3</v>
      </c>
      <c r="D74" s="256"/>
      <c r="E74" s="250"/>
      <c r="F74" s="250">
        <f>SUM(F71:F73)</f>
        <v>7293</v>
      </c>
      <c r="G74" s="251"/>
    </row>
    <row r="75" spans="1:7" ht="34.5" customHeight="1">
      <c r="A75" s="192">
        <v>4</v>
      </c>
      <c r="B75" s="159" t="s">
        <v>332</v>
      </c>
      <c r="C75" s="21">
        <v>1</v>
      </c>
      <c r="D75" s="255" t="s">
        <v>155</v>
      </c>
      <c r="E75" s="159" t="s">
        <v>410</v>
      </c>
      <c r="F75" s="160">
        <v>2601</v>
      </c>
      <c r="G75" s="247" t="s">
        <v>540</v>
      </c>
    </row>
    <row r="76" spans="1:7" ht="33.75" customHeight="1">
      <c r="A76" s="192">
        <v>5</v>
      </c>
      <c r="B76" s="159" t="s">
        <v>542</v>
      </c>
      <c r="C76" s="21">
        <v>1</v>
      </c>
      <c r="D76" s="255" t="s">
        <v>1</v>
      </c>
      <c r="E76" s="159" t="s">
        <v>538</v>
      </c>
      <c r="F76" s="160">
        <v>2881</v>
      </c>
      <c r="G76" s="247" t="s">
        <v>540</v>
      </c>
    </row>
    <row r="77" spans="1:7" ht="33.75" customHeight="1">
      <c r="A77" s="192">
        <v>6</v>
      </c>
      <c r="B77" s="159" t="s">
        <v>543</v>
      </c>
      <c r="C77" s="21">
        <v>1</v>
      </c>
      <c r="D77" s="255" t="s">
        <v>539</v>
      </c>
      <c r="E77" s="159" t="s">
        <v>434</v>
      </c>
      <c r="F77" s="160">
        <v>1531</v>
      </c>
      <c r="G77" s="247" t="s">
        <v>540</v>
      </c>
    </row>
    <row r="78" spans="1:7">
      <c r="A78" s="186"/>
      <c r="B78" s="187"/>
      <c r="C78" s="187">
        <f>C69+C74+C70+C75+C76+C77</f>
        <v>9</v>
      </c>
      <c r="D78" s="188"/>
      <c r="E78" s="187"/>
      <c r="F78" s="187">
        <f>F69+F74+F70+F75+F76+F77</f>
        <v>20557</v>
      </c>
      <c r="G78" s="188"/>
    </row>
    <row r="79" spans="1:7">
      <c r="A79" s="50"/>
      <c r="B79" s="1"/>
      <c r="C79" s="3"/>
      <c r="D79" s="1"/>
      <c r="E79" s="1"/>
      <c r="F79" s="3"/>
      <c r="G79" s="3"/>
    </row>
    <row r="80" spans="1:7">
      <c r="A80" s="50"/>
      <c r="B80" s="1"/>
      <c r="C80" s="3"/>
      <c r="D80" s="1"/>
      <c r="E80" s="1"/>
      <c r="F80" s="3"/>
      <c r="G80" s="3"/>
    </row>
    <row r="81" spans="1:7">
      <c r="A81" s="358" t="s">
        <v>568</v>
      </c>
      <c r="B81" s="242" t="s">
        <v>544</v>
      </c>
      <c r="C81" s="3"/>
      <c r="D81" s="1"/>
      <c r="E81" s="1"/>
      <c r="F81" s="3"/>
      <c r="G81" s="3"/>
    </row>
    <row r="82" spans="1:7">
      <c r="A82" s="50"/>
      <c r="B82" s="1"/>
      <c r="C82" s="3"/>
      <c r="D82" s="1"/>
      <c r="E82" s="1"/>
      <c r="F82" s="3"/>
      <c r="G82" s="3"/>
    </row>
    <row r="83" spans="1:7" ht="25.5">
      <c r="A83" s="186" t="s">
        <v>456</v>
      </c>
      <c r="B83" s="187" t="s">
        <v>0</v>
      </c>
      <c r="C83" s="187" t="s">
        <v>487</v>
      </c>
      <c r="D83" s="188" t="s">
        <v>282</v>
      </c>
      <c r="E83" s="187" t="s">
        <v>498</v>
      </c>
      <c r="F83" s="187" t="s">
        <v>327</v>
      </c>
      <c r="G83" s="188" t="s">
        <v>297</v>
      </c>
    </row>
    <row r="84" spans="1:7">
      <c r="A84" s="193">
        <v>1</v>
      </c>
      <c r="B84" s="259" t="s">
        <v>131</v>
      </c>
      <c r="C84" s="24">
        <v>1</v>
      </c>
      <c r="D84" s="259" t="s">
        <v>111</v>
      </c>
      <c r="E84" s="259" t="s">
        <v>150</v>
      </c>
      <c r="F84" s="157">
        <v>12950</v>
      </c>
      <c r="G84" s="257" t="s">
        <v>548</v>
      </c>
    </row>
    <row r="85" spans="1:7" ht="24.75">
      <c r="A85" s="193">
        <v>2</v>
      </c>
      <c r="B85" s="259" t="s">
        <v>113</v>
      </c>
      <c r="C85" s="24">
        <v>1</v>
      </c>
      <c r="D85" s="259" t="s">
        <v>113</v>
      </c>
      <c r="E85" s="259" t="s">
        <v>114</v>
      </c>
      <c r="F85" s="157">
        <v>8097</v>
      </c>
      <c r="G85" s="258" t="s">
        <v>549</v>
      </c>
    </row>
    <row r="86" spans="1:7">
      <c r="A86" s="193">
        <v>3</v>
      </c>
      <c r="B86" s="259" t="s">
        <v>169</v>
      </c>
      <c r="C86" s="24">
        <v>1</v>
      </c>
      <c r="D86" s="259" t="s">
        <v>546</v>
      </c>
      <c r="E86" s="259" t="s">
        <v>121</v>
      </c>
      <c r="F86" s="157">
        <v>33526</v>
      </c>
      <c r="G86" s="258" t="s">
        <v>550</v>
      </c>
    </row>
    <row r="87" spans="1:7" ht="24">
      <c r="A87" s="193">
        <v>4</v>
      </c>
      <c r="B87" s="259" t="s">
        <v>545</v>
      </c>
      <c r="C87" s="24">
        <v>1</v>
      </c>
      <c r="D87" s="259" t="s">
        <v>547</v>
      </c>
      <c r="E87" s="259" t="s">
        <v>139</v>
      </c>
      <c r="F87" s="157">
        <v>8239</v>
      </c>
      <c r="G87" s="258" t="s">
        <v>551</v>
      </c>
    </row>
    <row r="88" spans="1:7">
      <c r="A88" s="193">
        <v>5</v>
      </c>
      <c r="B88" s="259" t="s">
        <v>141</v>
      </c>
      <c r="C88" s="24">
        <v>1</v>
      </c>
      <c r="D88" s="259" t="s">
        <v>124</v>
      </c>
      <c r="E88" s="259" t="s">
        <v>126</v>
      </c>
      <c r="F88" s="157">
        <v>16438</v>
      </c>
      <c r="G88" s="258" t="s">
        <v>552</v>
      </c>
    </row>
    <row r="89" spans="1:7">
      <c r="A89" s="186"/>
      <c r="B89" s="187"/>
      <c r="C89" s="187">
        <f>SUM(C84:C88)</f>
        <v>5</v>
      </c>
      <c r="D89" s="188"/>
      <c r="E89" s="187"/>
      <c r="F89" s="187">
        <f>SUM(F84:F88)</f>
        <v>79250</v>
      </c>
      <c r="G89" s="188"/>
    </row>
    <row r="92" spans="1:7">
      <c r="A92" s="382" t="s">
        <v>568</v>
      </c>
      <c r="B92" s="132" t="s">
        <v>553</v>
      </c>
      <c r="C92"/>
    </row>
    <row r="93" spans="1:7">
      <c r="A93"/>
      <c r="C93"/>
    </row>
    <row r="94" spans="1:7">
      <c r="A94" s="378"/>
      <c r="B94" s="488" t="s">
        <v>172</v>
      </c>
      <c r="C94" s="488"/>
      <c r="D94" s="488"/>
      <c r="E94" s="379" t="s">
        <v>508</v>
      </c>
      <c r="F94" s="488" t="s">
        <v>327</v>
      </c>
      <c r="G94" s="491"/>
    </row>
    <row r="95" spans="1:7">
      <c r="A95" s="380" t="s">
        <v>258</v>
      </c>
      <c r="B95" s="489" t="s">
        <v>505</v>
      </c>
      <c r="C95" s="489"/>
      <c r="D95" s="489"/>
      <c r="E95" s="381">
        <f>C59</f>
        <v>39</v>
      </c>
      <c r="F95" s="492">
        <f>F59</f>
        <v>16717</v>
      </c>
      <c r="G95" s="493"/>
    </row>
    <row r="96" spans="1:7">
      <c r="A96" s="380" t="s">
        <v>258</v>
      </c>
      <c r="B96" s="489" t="s">
        <v>506</v>
      </c>
      <c r="C96" s="489"/>
      <c r="D96" s="489"/>
      <c r="E96" s="381">
        <f>C78</f>
        <v>9</v>
      </c>
      <c r="F96" s="492">
        <f>F78</f>
        <v>20557</v>
      </c>
      <c r="G96" s="493"/>
    </row>
    <row r="97" spans="1:7">
      <c r="A97" s="380" t="s">
        <v>258</v>
      </c>
      <c r="B97" s="489" t="s">
        <v>507</v>
      </c>
      <c r="C97" s="489"/>
      <c r="D97" s="489"/>
      <c r="E97" s="381">
        <f>C89</f>
        <v>5</v>
      </c>
      <c r="F97" s="492">
        <f>F89</f>
        <v>79250</v>
      </c>
      <c r="G97" s="493"/>
    </row>
    <row r="98" spans="1:7">
      <c r="A98" s="383"/>
      <c r="B98" s="490"/>
      <c r="C98" s="490"/>
      <c r="D98" s="490"/>
      <c r="E98" s="384">
        <f>SUM(E95:E97)</f>
        <v>53</v>
      </c>
      <c r="F98" s="494">
        <f>SUM(F95:F97)</f>
        <v>116524</v>
      </c>
      <c r="G98" s="495"/>
    </row>
    <row r="105" spans="1:7">
      <c r="C105" s="260"/>
    </row>
    <row r="107" spans="1:7">
      <c r="C107" s="485"/>
      <c r="D107" s="486"/>
    </row>
  </sheetData>
  <mergeCells count="37">
    <mergeCell ref="F94:G94"/>
    <mergeCell ref="F95:G95"/>
    <mergeCell ref="F96:G96"/>
    <mergeCell ref="F97:G97"/>
    <mergeCell ref="F98:G98"/>
    <mergeCell ref="A67:A68"/>
    <mergeCell ref="A71:A73"/>
    <mergeCell ref="C107:D107"/>
    <mergeCell ref="B67:B68"/>
    <mergeCell ref="B71:B73"/>
    <mergeCell ref="B94:D94"/>
    <mergeCell ref="B95:D95"/>
    <mergeCell ref="B96:D96"/>
    <mergeCell ref="B97:D97"/>
    <mergeCell ref="B98:D98"/>
    <mergeCell ref="B55:B56"/>
    <mergeCell ref="A51:A53"/>
    <mergeCell ref="A55:A56"/>
    <mergeCell ref="A30:A33"/>
    <mergeCell ref="A35:A36"/>
    <mergeCell ref="A38:A39"/>
    <mergeCell ref="B51:B53"/>
    <mergeCell ref="B35:B36"/>
    <mergeCell ref="A41:A49"/>
    <mergeCell ref="B38:B39"/>
    <mergeCell ref="B41:B49"/>
    <mergeCell ref="A25:A28"/>
    <mergeCell ref="B30:B33"/>
    <mergeCell ref="B25:B28"/>
    <mergeCell ref="B10:B13"/>
    <mergeCell ref="B15:B18"/>
    <mergeCell ref="B21:B23"/>
    <mergeCell ref="A4:G4"/>
    <mergeCell ref="A5:G5"/>
    <mergeCell ref="A10:A13"/>
    <mergeCell ref="A15:A18"/>
    <mergeCell ref="A21:A23"/>
  </mergeCells>
  <pageMargins left="0.7" right="0.7" top="0.5" bottom="0.75" header="0.3" footer="0.3"/>
  <pageSetup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3:I10"/>
  <sheetViews>
    <sheetView workbookViewId="0">
      <selection activeCell="K21" sqref="K21"/>
    </sheetView>
  </sheetViews>
  <sheetFormatPr defaultRowHeight="15"/>
  <cols>
    <col min="2" max="2" width="5.42578125" customWidth="1"/>
    <col min="3" max="3" width="18.28515625" customWidth="1"/>
  </cols>
  <sheetData>
    <row r="3" spans="2:9">
      <c r="B3" s="242" t="s">
        <v>554</v>
      </c>
      <c r="C3" s="260"/>
    </row>
    <row r="4" spans="2:9">
      <c r="B4" s="42"/>
    </row>
    <row r="5" spans="2:9">
      <c r="B5" s="497"/>
      <c r="C5" s="499" t="s">
        <v>172</v>
      </c>
      <c r="D5" s="456" t="s">
        <v>290</v>
      </c>
      <c r="E5" s="501"/>
      <c r="F5" s="456" t="s">
        <v>284</v>
      </c>
      <c r="G5" s="496"/>
      <c r="H5" s="456" t="s">
        <v>555</v>
      </c>
      <c r="I5" s="496"/>
    </row>
    <row r="6" spans="2:9">
      <c r="B6" s="498"/>
      <c r="C6" s="500"/>
      <c r="D6" s="213" t="s">
        <v>487</v>
      </c>
      <c r="E6" s="213" t="s">
        <v>327</v>
      </c>
      <c r="F6" s="213" t="s">
        <v>487</v>
      </c>
      <c r="G6" s="213" t="s">
        <v>327</v>
      </c>
      <c r="H6" s="213" t="s">
        <v>487</v>
      </c>
      <c r="I6" s="213" t="s">
        <v>327</v>
      </c>
    </row>
    <row r="7" spans="2:9">
      <c r="B7" s="214" t="s">
        <v>258</v>
      </c>
      <c r="C7" s="209" t="s">
        <v>505</v>
      </c>
      <c r="D7" s="245">
        <f>'3.15.1.9'!E89</f>
        <v>34</v>
      </c>
      <c r="E7" s="245">
        <f>'3.15.1.9'!F89</f>
        <v>11297</v>
      </c>
      <c r="F7" s="245">
        <f>'3.15.1.10'!E95</f>
        <v>39</v>
      </c>
      <c r="G7" s="245">
        <f>'3.15.1.10'!F95</f>
        <v>16717</v>
      </c>
      <c r="H7" s="245">
        <f>D7+F7</f>
        <v>73</v>
      </c>
      <c r="I7" s="245">
        <f>E7+G7</f>
        <v>28014</v>
      </c>
    </row>
    <row r="8" spans="2:9">
      <c r="B8" s="214" t="s">
        <v>258</v>
      </c>
      <c r="C8" s="209" t="s">
        <v>506</v>
      </c>
      <c r="D8" s="245">
        <f>'3.15.1.9'!E90</f>
        <v>12</v>
      </c>
      <c r="E8" s="245">
        <f>'3.15.1.9'!F90</f>
        <v>26455</v>
      </c>
      <c r="F8" s="245">
        <f>'3.15.1.10'!E96</f>
        <v>9</v>
      </c>
      <c r="G8" s="245">
        <f>'3.15.1.10'!F96</f>
        <v>20557</v>
      </c>
      <c r="H8" s="245">
        <f t="shared" ref="H8:I9" si="0">D8+F8</f>
        <v>21</v>
      </c>
      <c r="I8" s="245">
        <f t="shared" si="0"/>
        <v>47012</v>
      </c>
    </row>
    <row r="9" spans="2:9">
      <c r="B9" s="214" t="s">
        <v>258</v>
      </c>
      <c r="C9" s="209" t="s">
        <v>507</v>
      </c>
      <c r="D9" s="245">
        <f>'3.15.1.9'!E91</f>
        <v>4</v>
      </c>
      <c r="E9" s="245">
        <f>'3.15.1.9'!F91</f>
        <v>55734</v>
      </c>
      <c r="F9" s="245">
        <f>'3.15.1.10'!E97</f>
        <v>5</v>
      </c>
      <c r="G9" s="245">
        <f>'3.15.1.10'!F97</f>
        <v>79250</v>
      </c>
      <c r="H9" s="245">
        <f t="shared" si="0"/>
        <v>9</v>
      </c>
      <c r="I9" s="245">
        <f t="shared" si="0"/>
        <v>134984</v>
      </c>
    </row>
    <row r="10" spans="2:9">
      <c r="B10" s="210"/>
      <c r="C10" s="211"/>
      <c r="D10" s="213">
        <f t="shared" ref="D10:I10" si="1">SUM(D7:D9)</f>
        <v>50</v>
      </c>
      <c r="E10" s="213">
        <f t="shared" si="1"/>
        <v>93486</v>
      </c>
      <c r="F10" s="213">
        <f t="shared" si="1"/>
        <v>53</v>
      </c>
      <c r="G10" s="213">
        <f t="shared" si="1"/>
        <v>116524</v>
      </c>
      <c r="H10" s="213">
        <f t="shared" si="1"/>
        <v>103</v>
      </c>
      <c r="I10" s="213">
        <f t="shared" si="1"/>
        <v>210010</v>
      </c>
    </row>
  </sheetData>
  <mergeCells count="5">
    <mergeCell ref="F5:G5"/>
    <mergeCell ref="H5:I5"/>
    <mergeCell ref="B5:B6"/>
    <mergeCell ref="C5:C6"/>
    <mergeCell ref="D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P45"/>
  <sheetViews>
    <sheetView workbookViewId="0">
      <selection activeCell="J2" sqref="J2:K2"/>
    </sheetView>
  </sheetViews>
  <sheetFormatPr defaultColWidth="9.140625" defaultRowHeight="12.75"/>
  <cols>
    <col min="1" max="1" width="0.85546875" style="1" customWidth="1"/>
    <col min="2" max="2" width="4.7109375" style="3" customWidth="1"/>
    <col min="3" max="3" width="21.42578125" style="118" customWidth="1"/>
    <col min="4" max="4" width="4.28515625" style="6" customWidth="1"/>
    <col min="5" max="5" width="19.42578125" style="7" customWidth="1"/>
    <col min="6" max="6" width="12.85546875" style="7" customWidth="1"/>
    <col min="7" max="7" width="20" style="7" customWidth="1"/>
    <col min="8" max="8" width="10.42578125" style="7" customWidth="1"/>
    <col min="9" max="9" width="5.85546875" style="7" customWidth="1"/>
    <col min="10" max="10" width="7.28515625" style="3" customWidth="1"/>
    <col min="11" max="11" width="9.140625" style="3"/>
    <col min="12" max="16384" width="9.140625" style="1"/>
  </cols>
  <sheetData>
    <row r="1" spans="2:12" ht="13.5" thickBot="1"/>
    <row r="2" spans="2:12" ht="18" customHeight="1" thickBot="1">
      <c r="C2" s="50"/>
      <c r="H2" s="3"/>
      <c r="J2" s="385" t="s">
        <v>573</v>
      </c>
      <c r="K2" s="386"/>
      <c r="L2" s="271"/>
    </row>
    <row r="3" spans="2:12" ht="24" customHeight="1">
      <c r="C3" s="50"/>
      <c r="H3" s="3"/>
      <c r="K3" s="78"/>
      <c r="L3" s="271"/>
    </row>
    <row r="4" spans="2:12" ht="25.5" customHeight="1">
      <c r="B4" s="409" t="s">
        <v>563</v>
      </c>
      <c r="C4" s="409"/>
      <c r="D4" s="409"/>
      <c r="E4" s="409"/>
      <c r="F4" s="409"/>
      <c r="G4" s="409"/>
      <c r="H4" s="409"/>
      <c r="I4" s="409"/>
      <c r="J4" s="409"/>
      <c r="K4" s="409"/>
    </row>
    <row r="5" spans="2:12" ht="21.75" customHeight="1">
      <c r="B5" s="415" t="s">
        <v>565</v>
      </c>
      <c r="C5" s="415"/>
      <c r="D5" s="415"/>
      <c r="E5" s="415"/>
      <c r="F5" s="415"/>
      <c r="G5" s="415"/>
      <c r="H5" s="415"/>
      <c r="I5" s="415"/>
      <c r="J5" s="415"/>
      <c r="K5" s="415"/>
    </row>
    <row r="6" spans="2:12" ht="17.25">
      <c r="B6" s="294"/>
      <c r="C6" s="294"/>
      <c r="D6" s="294"/>
      <c r="E6" s="294"/>
      <c r="F6" s="294"/>
      <c r="G6" s="294"/>
      <c r="H6" s="294"/>
      <c r="I6" s="294"/>
      <c r="J6" s="294"/>
      <c r="K6" s="294"/>
    </row>
    <row r="7" spans="2:12" ht="17.25">
      <c r="B7" s="294"/>
      <c r="C7" s="294"/>
      <c r="D7" s="294"/>
      <c r="E7" s="294"/>
      <c r="F7" s="294"/>
      <c r="G7" s="294"/>
      <c r="H7" s="294"/>
      <c r="I7" s="294"/>
      <c r="J7" s="294"/>
      <c r="K7" s="294"/>
    </row>
    <row r="8" spans="2:12" ht="20.25" customHeight="1">
      <c r="B8" s="278"/>
      <c r="C8" s="278" t="s">
        <v>0</v>
      </c>
      <c r="D8" s="279" t="s">
        <v>146</v>
      </c>
      <c r="E8" s="279" t="s">
        <v>282</v>
      </c>
      <c r="F8" s="279" t="s">
        <v>283</v>
      </c>
      <c r="G8" s="279" t="s">
        <v>296</v>
      </c>
      <c r="H8" s="295" t="s">
        <v>297</v>
      </c>
      <c r="I8" s="279" t="s">
        <v>303</v>
      </c>
      <c r="J8" s="279" t="s">
        <v>277</v>
      </c>
      <c r="K8" s="282" t="s">
        <v>128</v>
      </c>
    </row>
    <row r="9" spans="2:12" s="34" customFormat="1" ht="15" customHeight="1">
      <c r="B9" s="272">
        <v>1</v>
      </c>
      <c r="C9" s="266" t="s">
        <v>252</v>
      </c>
      <c r="D9" s="31">
        <v>1</v>
      </c>
      <c r="E9" s="32" t="s">
        <v>111</v>
      </c>
      <c r="F9" s="32" t="s">
        <v>112</v>
      </c>
      <c r="G9" s="33" t="s">
        <v>299</v>
      </c>
      <c r="H9" s="32" t="s">
        <v>292</v>
      </c>
      <c r="I9" s="31" t="s">
        <v>301</v>
      </c>
      <c r="J9" s="31"/>
      <c r="K9" s="40">
        <f>'3.15.1.1'!J46</f>
        <v>12950</v>
      </c>
    </row>
    <row r="10" spans="2:12" s="34" customFormat="1" ht="15" customHeight="1">
      <c r="B10" s="121"/>
      <c r="C10" s="120"/>
      <c r="D10" s="10">
        <f ca="1">SUM(D9:D21)</f>
        <v>2</v>
      </c>
      <c r="E10" s="15"/>
      <c r="F10" s="15"/>
      <c r="G10" s="15"/>
      <c r="H10" s="15"/>
      <c r="I10" s="15"/>
      <c r="J10" s="14"/>
      <c r="K10" s="46">
        <f>SUM(K9)</f>
        <v>12950</v>
      </c>
    </row>
    <row r="11" spans="2:12" s="34" customFormat="1" ht="15" customHeight="1">
      <c r="B11" s="420">
        <v>2</v>
      </c>
      <c r="C11" s="422" t="s">
        <v>253</v>
      </c>
      <c r="D11" s="31">
        <v>1</v>
      </c>
      <c r="E11" s="32"/>
      <c r="F11" s="32"/>
      <c r="G11" s="33" t="s">
        <v>307</v>
      </c>
      <c r="H11" s="32" t="s">
        <v>284</v>
      </c>
      <c r="I11" s="31" t="s">
        <v>304</v>
      </c>
      <c r="J11" s="31" t="s">
        <v>3</v>
      </c>
      <c r="K11" s="40">
        <f>'3.15.1.1'!J43</f>
        <v>350</v>
      </c>
    </row>
    <row r="12" spans="2:12" s="34" customFormat="1" ht="15" customHeight="1">
      <c r="B12" s="420"/>
      <c r="C12" s="422"/>
      <c r="D12" s="31">
        <v>1</v>
      </c>
      <c r="E12" s="32" t="s">
        <v>113</v>
      </c>
      <c r="F12" s="32" t="s">
        <v>113</v>
      </c>
      <c r="G12" s="33" t="s">
        <v>114</v>
      </c>
      <c r="H12" s="32" t="s">
        <v>284</v>
      </c>
      <c r="I12" s="31" t="s">
        <v>305</v>
      </c>
      <c r="J12" s="31"/>
      <c r="K12" s="40">
        <f>'3.15.1.1'!J44</f>
        <v>8097</v>
      </c>
    </row>
    <row r="13" spans="2:12" ht="15" customHeight="1">
      <c r="B13" s="121"/>
      <c r="C13" s="120"/>
      <c r="D13" s="10">
        <f>SUM(D11:D12)</f>
        <v>2</v>
      </c>
      <c r="E13" s="15"/>
      <c r="F13" s="15"/>
      <c r="G13" s="15"/>
      <c r="H13" s="15"/>
      <c r="I13" s="15"/>
      <c r="J13" s="14"/>
      <c r="K13" s="46">
        <f>SUM(K11:K12)</f>
        <v>8447</v>
      </c>
    </row>
    <row r="14" spans="2:12" s="35" customFormat="1" ht="15" customHeight="1">
      <c r="B14" s="410">
        <v>3</v>
      </c>
      <c r="C14" s="423" t="s">
        <v>254</v>
      </c>
      <c r="D14" s="31">
        <v>1</v>
      </c>
      <c r="E14" s="33" t="s">
        <v>76</v>
      </c>
      <c r="F14" s="38" t="s">
        <v>77</v>
      </c>
      <c r="G14" s="33" t="s">
        <v>205</v>
      </c>
      <c r="H14" s="85" t="s">
        <v>284</v>
      </c>
      <c r="I14" s="31" t="s">
        <v>304</v>
      </c>
      <c r="J14" s="31" t="s">
        <v>3</v>
      </c>
      <c r="K14" s="40">
        <f>'3.15.1.1'!J59</f>
        <v>411</v>
      </c>
    </row>
    <row r="15" spans="2:12" s="35" customFormat="1" ht="15" customHeight="1">
      <c r="B15" s="411"/>
      <c r="C15" s="424"/>
      <c r="D15" s="31">
        <v>1</v>
      </c>
      <c r="E15" s="36" t="s">
        <v>78</v>
      </c>
      <c r="F15" s="39" t="s">
        <v>79</v>
      </c>
      <c r="G15" s="33" t="s">
        <v>207</v>
      </c>
      <c r="H15" s="85" t="s">
        <v>284</v>
      </c>
      <c r="I15" s="31" t="s">
        <v>304</v>
      </c>
      <c r="J15" s="31" t="s">
        <v>3</v>
      </c>
      <c r="K15" s="40">
        <f>'3.15.1.1'!J60</f>
        <v>964</v>
      </c>
    </row>
    <row r="16" spans="2:12" s="35" customFormat="1" ht="15" customHeight="1">
      <c r="B16" s="411"/>
      <c r="C16" s="424"/>
      <c r="D16" s="11">
        <v>1</v>
      </c>
      <c r="E16" s="24" t="s">
        <v>80</v>
      </c>
      <c r="F16" s="12" t="s">
        <v>81</v>
      </c>
      <c r="G16" s="13" t="s">
        <v>206</v>
      </c>
      <c r="H16" s="20" t="s">
        <v>284</v>
      </c>
      <c r="I16" s="31" t="s">
        <v>304</v>
      </c>
      <c r="J16" s="11" t="s">
        <v>3</v>
      </c>
      <c r="K16" s="26">
        <v>301</v>
      </c>
    </row>
    <row r="17" spans="2:14" ht="15" customHeight="1">
      <c r="B17" s="121"/>
      <c r="C17" s="121"/>
      <c r="D17" s="10">
        <f>SUM(D14:D16)</f>
        <v>3</v>
      </c>
      <c r="E17" s="15"/>
      <c r="F17" s="15"/>
      <c r="G17" s="16"/>
      <c r="H17" s="15"/>
      <c r="I17" s="15"/>
      <c r="J17" s="16"/>
      <c r="K17" s="46">
        <f>SUM(K14:K16)</f>
        <v>1676</v>
      </c>
      <c r="L17" s="1">
        <f>K17+243</f>
        <v>1919</v>
      </c>
    </row>
    <row r="18" spans="2:14" ht="15" customHeight="1">
      <c r="B18" s="119"/>
      <c r="C18" s="119"/>
      <c r="D18" s="66">
        <f ca="1">D10+D13+D17</f>
        <v>7</v>
      </c>
      <c r="E18" s="296"/>
      <c r="F18" s="296"/>
      <c r="G18" s="296"/>
      <c r="H18" s="296"/>
      <c r="I18" s="296"/>
      <c r="J18" s="297"/>
      <c r="K18" s="67">
        <f>K10+K13+K17</f>
        <v>23073</v>
      </c>
      <c r="L18" s="65">
        <f>K10+K13+L17</f>
        <v>23316</v>
      </c>
    </row>
    <row r="19" spans="2:14" s="35" customFormat="1" ht="15" customHeight="1">
      <c r="B19" s="410">
        <v>4</v>
      </c>
      <c r="C19" s="416" t="s">
        <v>255</v>
      </c>
      <c r="D19" s="31">
        <v>1</v>
      </c>
      <c r="E19" s="32" t="s">
        <v>37</v>
      </c>
      <c r="F19" s="32" t="s">
        <v>38</v>
      </c>
      <c r="G19" s="33" t="s">
        <v>212</v>
      </c>
      <c r="H19" s="32" t="s">
        <v>285</v>
      </c>
      <c r="I19" s="31" t="s">
        <v>304</v>
      </c>
      <c r="J19" s="37" t="s">
        <v>3</v>
      </c>
      <c r="K19" s="40">
        <v>300</v>
      </c>
    </row>
    <row r="20" spans="2:14" s="35" customFormat="1" ht="15" customHeight="1">
      <c r="B20" s="411"/>
      <c r="C20" s="417"/>
      <c r="D20" s="31">
        <v>1</v>
      </c>
      <c r="E20" s="32" t="s">
        <v>264</v>
      </c>
      <c r="F20" s="32"/>
      <c r="G20" s="33" t="s">
        <v>213</v>
      </c>
      <c r="H20" s="32" t="s">
        <v>285</v>
      </c>
      <c r="I20" s="31" t="s">
        <v>304</v>
      </c>
      <c r="J20" s="37" t="s">
        <v>3</v>
      </c>
      <c r="K20" s="40">
        <v>150</v>
      </c>
    </row>
    <row r="21" spans="2:14" s="34" customFormat="1" ht="15" customHeight="1">
      <c r="B21" s="412"/>
      <c r="C21" s="418"/>
      <c r="D21" s="31">
        <v>1</v>
      </c>
      <c r="E21" s="32" t="s">
        <v>99</v>
      </c>
      <c r="F21" s="32"/>
      <c r="G21" s="33" t="s">
        <v>300</v>
      </c>
      <c r="H21" s="32" t="s">
        <v>292</v>
      </c>
      <c r="I21" s="31" t="s">
        <v>302</v>
      </c>
      <c r="J21" s="31"/>
      <c r="K21" s="40">
        <f>'3.15.1.1'!J73</f>
        <v>1683</v>
      </c>
    </row>
    <row r="22" spans="2:14" ht="15" customHeight="1">
      <c r="B22" s="121"/>
      <c r="C22" s="120"/>
      <c r="D22" s="10">
        <f>SUM(D19:D20)</f>
        <v>2</v>
      </c>
      <c r="E22" s="15"/>
      <c r="F22" s="15"/>
      <c r="G22" s="16"/>
      <c r="H22" s="15"/>
      <c r="I22" s="15"/>
      <c r="J22" s="16"/>
      <c r="K22" s="46">
        <f>SUM(K19:K21)</f>
        <v>2133</v>
      </c>
    </row>
    <row r="23" spans="2:14" s="41" customFormat="1" ht="26.25" customHeight="1">
      <c r="B23" s="300">
        <v>5</v>
      </c>
      <c r="C23" s="122" t="s">
        <v>265</v>
      </c>
      <c r="D23" s="31">
        <v>1</v>
      </c>
      <c r="E23" s="33" t="s">
        <v>57</v>
      </c>
      <c r="F23" s="32" t="s">
        <v>58</v>
      </c>
      <c r="G23" s="33" t="s">
        <v>230</v>
      </c>
      <c r="H23" s="32" t="s">
        <v>286</v>
      </c>
      <c r="I23" s="31" t="s">
        <v>304</v>
      </c>
      <c r="J23" s="31" t="s">
        <v>41</v>
      </c>
      <c r="K23" s="40">
        <v>118</v>
      </c>
    </row>
    <row r="24" spans="2:14" s="35" customFormat="1" ht="15" customHeight="1">
      <c r="B24" s="420">
        <v>6</v>
      </c>
      <c r="C24" s="422" t="s">
        <v>256</v>
      </c>
      <c r="D24" s="31">
        <v>1</v>
      </c>
      <c r="E24" s="33" t="s">
        <v>82</v>
      </c>
      <c r="F24" s="33" t="s">
        <v>83</v>
      </c>
      <c r="G24" s="33" t="s">
        <v>250</v>
      </c>
      <c r="H24" s="32" t="s">
        <v>295</v>
      </c>
      <c r="I24" s="31" t="s">
        <v>304</v>
      </c>
      <c r="J24" s="31" t="s">
        <v>6</v>
      </c>
      <c r="K24" s="40">
        <v>107</v>
      </c>
    </row>
    <row r="25" spans="2:14" s="35" customFormat="1" ht="15" customHeight="1">
      <c r="B25" s="420"/>
      <c r="C25" s="422"/>
      <c r="D25" s="31">
        <v>1</v>
      </c>
      <c r="E25" s="33" t="s">
        <v>84</v>
      </c>
      <c r="F25" s="33" t="s">
        <v>85</v>
      </c>
      <c r="G25" s="33" t="s">
        <v>249</v>
      </c>
      <c r="H25" s="32" t="s">
        <v>295</v>
      </c>
      <c r="I25" s="31" t="s">
        <v>304</v>
      </c>
      <c r="J25" s="31" t="s">
        <v>6</v>
      </c>
      <c r="K25" s="40">
        <v>50</v>
      </c>
    </row>
    <row r="26" spans="2:14" s="35" customFormat="1" ht="15" customHeight="1">
      <c r="B26" s="420"/>
      <c r="C26" s="422"/>
      <c r="D26" s="31">
        <v>1</v>
      </c>
      <c r="E26" s="33" t="s">
        <v>143</v>
      </c>
      <c r="F26" s="33" t="s">
        <v>86</v>
      </c>
      <c r="G26" s="33" t="s">
        <v>248</v>
      </c>
      <c r="H26" s="32" t="s">
        <v>295</v>
      </c>
      <c r="I26" s="31" t="s">
        <v>304</v>
      </c>
      <c r="J26" s="31" t="s">
        <v>6</v>
      </c>
      <c r="K26" s="40">
        <v>746</v>
      </c>
    </row>
    <row r="27" spans="2:14" s="35" customFormat="1" ht="15" customHeight="1">
      <c r="B27" s="420"/>
      <c r="C27" s="422"/>
      <c r="D27" s="31">
        <v>1</v>
      </c>
      <c r="E27" s="33" t="s">
        <v>87</v>
      </c>
      <c r="F27" s="33" t="s">
        <v>88</v>
      </c>
      <c r="G27" s="33" t="s">
        <v>251</v>
      </c>
      <c r="H27" s="32" t="s">
        <v>295</v>
      </c>
      <c r="I27" s="31" t="s">
        <v>304</v>
      </c>
      <c r="J27" s="31" t="s">
        <v>6</v>
      </c>
      <c r="K27" s="40">
        <v>125</v>
      </c>
    </row>
    <row r="28" spans="2:14" s="35" customFormat="1" ht="15" customHeight="1">
      <c r="B28" s="420"/>
      <c r="C28" s="422"/>
      <c r="D28" s="31">
        <v>1</v>
      </c>
      <c r="E28" s="33" t="s">
        <v>82</v>
      </c>
      <c r="F28" s="33" t="s">
        <v>142</v>
      </c>
      <c r="G28" s="33" t="s">
        <v>164</v>
      </c>
      <c r="H28" s="32"/>
      <c r="I28" s="31" t="s">
        <v>302</v>
      </c>
      <c r="J28" s="31"/>
      <c r="K28" s="40">
        <v>1077</v>
      </c>
    </row>
    <row r="29" spans="2:14" ht="15" customHeight="1">
      <c r="B29" s="123"/>
      <c r="C29" s="123"/>
      <c r="D29" s="10">
        <f>SUM(D24:D28)</f>
        <v>5</v>
      </c>
      <c r="E29" s="27"/>
      <c r="F29" s="27"/>
      <c r="G29" s="27"/>
      <c r="H29" s="27"/>
      <c r="I29" s="27"/>
      <c r="J29" s="47"/>
      <c r="K29" s="46">
        <f>SUM(K24:K28)</f>
        <v>2105</v>
      </c>
      <c r="M29" s="1" t="s">
        <v>306</v>
      </c>
    </row>
    <row r="30" spans="2:14" ht="15" customHeight="1">
      <c r="B30" s="119"/>
      <c r="C30" s="119"/>
      <c r="D30" s="66">
        <f>D22+D29+D23</f>
        <v>8</v>
      </c>
      <c r="E30" s="296"/>
      <c r="F30" s="296"/>
      <c r="G30" s="296"/>
      <c r="H30" s="296"/>
      <c r="I30" s="296"/>
      <c r="J30" s="297"/>
      <c r="K30" s="67">
        <f>K22+K29+K23</f>
        <v>4356</v>
      </c>
      <c r="N30" s="1">
        <f>L18+K30+K38</f>
        <v>31968</v>
      </c>
    </row>
    <row r="31" spans="2:14" ht="15" customHeight="1">
      <c r="B31" s="419">
        <v>7</v>
      </c>
      <c r="C31" s="421" t="s">
        <v>298</v>
      </c>
      <c r="D31" s="11">
        <v>1</v>
      </c>
      <c r="E31" s="18" t="s">
        <v>18</v>
      </c>
      <c r="F31" s="18" t="s">
        <v>19</v>
      </c>
      <c r="G31" s="30" t="s">
        <v>179</v>
      </c>
      <c r="H31" s="18" t="s">
        <v>284</v>
      </c>
      <c r="I31" s="11" t="s">
        <v>304</v>
      </c>
      <c r="J31" s="11" t="s">
        <v>3</v>
      </c>
      <c r="K31" s="71">
        <v>580</v>
      </c>
    </row>
    <row r="32" spans="2:14" ht="15" customHeight="1">
      <c r="B32" s="419"/>
      <c r="C32" s="421"/>
      <c r="D32" s="11">
        <v>1</v>
      </c>
      <c r="E32" s="18" t="s">
        <v>20</v>
      </c>
      <c r="F32" s="18" t="s">
        <v>20</v>
      </c>
      <c r="G32" s="30" t="s">
        <v>180</v>
      </c>
      <c r="H32" s="18" t="s">
        <v>284</v>
      </c>
      <c r="I32" s="11" t="s">
        <v>304</v>
      </c>
      <c r="J32" s="11" t="s">
        <v>3</v>
      </c>
      <c r="K32" s="71">
        <v>150</v>
      </c>
    </row>
    <row r="33" spans="2:16" ht="15" customHeight="1">
      <c r="B33" s="419"/>
      <c r="C33" s="421"/>
      <c r="D33" s="11">
        <v>1</v>
      </c>
      <c r="E33" s="18" t="s">
        <v>129</v>
      </c>
      <c r="F33" s="18" t="s">
        <v>21</v>
      </c>
      <c r="G33" s="12" t="s">
        <v>181</v>
      </c>
      <c r="H33" s="18" t="s">
        <v>284</v>
      </c>
      <c r="I33" s="11" t="s">
        <v>304</v>
      </c>
      <c r="J33" s="11" t="s">
        <v>3</v>
      </c>
      <c r="K33" s="71">
        <v>397</v>
      </c>
    </row>
    <row r="34" spans="2:16" ht="15" customHeight="1">
      <c r="B34" s="419"/>
      <c r="C34" s="421"/>
      <c r="D34" s="11">
        <v>1</v>
      </c>
      <c r="E34" s="18" t="s">
        <v>167</v>
      </c>
      <c r="F34" s="18" t="s">
        <v>22</v>
      </c>
      <c r="G34" s="12" t="s">
        <v>182</v>
      </c>
      <c r="H34" s="18" t="s">
        <v>284</v>
      </c>
      <c r="I34" s="11" t="s">
        <v>304</v>
      </c>
      <c r="J34" s="11" t="s">
        <v>3</v>
      </c>
      <c r="K34" s="26">
        <v>568</v>
      </c>
    </row>
    <row r="35" spans="2:16" ht="15" customHeight="1">
      <c r="B35" s="419"/>
      <c r="C35" s="421"/>
      <c r="D35" s="11">
        <v>1</v>
      </c>
      <c r="E35" s="18" t="s">
        <v>155</v>
      </c>
      <c r="F35" s="18" t="s">
        <v>156</v>
      </c>
      <c r="G35" s="12" t="s">
        <v>183</v>
      </c>
      <c r="H35" s="18" t="s">
        <v>284</v>
      </c>
      <c r="I35" s="11" t="s">
        <v>302</v>
      </c>
      <c r="J35" s="11"/>
      <c r="K35" s="26">
        <v>2601</v>
      </c>
    </row>
    <row r="36" spans="2:16" ht="20.100000000000001" customHeight="1">
      <c r="B36" s="300">
        <v>8</v>
      </c>
      <c r="C36" s="122" t="s">
        <v>257</v>
      </c>
      <c r="D36" s="31"/>
      <c r="E36" s="31"/>
      <c r="F36" s="32"/>
      <c r="G36" s="33"/>
      <c r="H36" s="32"/>
      <c r="I36" s="31"/>
      <c r="J36" s="31"/>
      <c r="K36" s="40"/>
      <c r="N36" s="1" t="s">
        <v>388</v>
      </c>
    </row>
    <row r="37" spans="2:16" ht="20.100000000000001" customHeight="1">
      <c r="B37" s="300">
        <v>9</v>
      </c>
      <c r="C37" s="122" t="s">
        <v>324</v>
      </c>
      <c r="D37" s="31"/>
      <c r="E37" s="31"/>
      <c r="F37" s="32"/>
      <c r="G37" s="33"/>
      <c r="H37" s="32"/>
      <c r="I37" s="31"/>
      <c r="J37" s="31"/>
      <c r="K37" s="40"/>
    </row>
    <row r="38" spans="2:16" ht="15" customHeight="1">
      <c r="B38" s="119"/>
      <c r="C38" s="119"/>
      <c r="D38" s="66">
        <f>SUM(D31:D37)</f>
        <v>5</v>
      </c>
      <c r="E38" s="296"/>
      <c r="F38" s="296"/>
      <c r="G38" s="296"/>
      <c r="H38" s="296"/>
      <c r="I38" s="296"/>
      <c r="J38" s="297"/>
      <c r="K38" s="67">
        <f>SUM(K31:K37)</f>
        <v>4296</v>
      </c>
    </row>
    <row r="39" spans="2:16" ht="15" customHeight="1">
      <c r="B39" s="278"/>
      <c r="C39" s="278"/>
      <c r="D39" s="279">
        <f ca="1">D38+D30+D18</f>
        <v>20</v>
      </c>
      <c r="E39" s="298"/>
      <c r="F39" s="298"/>
      <c r="G39" s="298"/>
      <c r="H39" s="298"/>
      <c r="I39" s="298"/>
      <c r="J39" s="299"/>
      <c r="K39" s="282">
        <f>K38+K30+K18</f>
        <v>31725</v>
      </c>
    </row>
    <row r="40" spans="2:16" ht="15" customHeight="1"/>
    <row r="41" spans="2:16">
      <c r="M41" s="207"/>
      <c r="N41" s="208" t="s">
        <v>172</v>
      </c>
      <c r="O41" s="213" t="s">
        <v>508</v>
      </c>
      <c r="P41" s="213" t="s">
        <v>327</v>
      </c>
    </row>
    <row r="42" spans="2:16">
      <c r="M42" s="262" t="s">
        <v>258</v>
      </c>
      <c r="N42" s="20" t="s">
        <v>505</v>
      </c>
      <c r="O42" s="21">
        <f>'3.15.1.4'!C27</f>
        <v>15</v>
      </c>
      <c r="P42" s="21">
        <f>'3.15.1.4'!I27</f>
        <v>5317</v>
      </c>
    </row>
    <row r="43" spans="2:16">
      <c r="M43" s="262" t="s">
        <v>258</v>
      </c>
      <c r="N43" s="20" t="s">
        <v>506</v>
      </c>
      <c r="O43" s="21">
        <f>'3.15.1.6'!D12</f>
        <v>3</v>
      </c>
      <c r="P43" s="21">
        <f>'3.15.1.6'!I12</f>
        <v>5361</v>
      </c>
    </row>
    <row r="44" spans="2:16">
      <c r="M44" s="262" t="s">
        <v>258</v>
      </c>
      <c r="N44" s="20" t="s">
        <v>507</v>
      </c>
      <c r="O44" s="21">
        <f>'3.15.1.8'!D14</f>
        <v>2</v>
      </c>
      <c r="P44" s="21">
        <f>'3.15.1.8'!I14</f>
        <v>21047</v>
      </c>
    </row>
    <row r="45" spans="2:16" ht="15">
      <c r="M45" s="200"/>
      <c r="N45" s="201"/>
      <c r="O45" s="261">
        <f>SUM(O42:O44)</f>
        <v>20</v>
      </c>
      <c r="P45" s="213">
        <f>SUM(P42:P44)</f>
        <v>31725</v>
      </c>
    </row>
  </sheetData>
  <mergeCells count="13">
    <mergeCell ref="B31:B35"/>
    <mergeCell ref="B11:B12"/>
    <mergeCell ref="B14:B16"/>
    <mergeCell ref="B24:B28"/>
    <mergeCell ref="C31:C35"/>
    <mergeCell ref="C11:C12"/>
    <mergeCell ref="C24:C28"/>
    <mergeCell ref="C14:C16"/>
    <mergeCell ref="J2:K2"/>
    <mergeCell ref="B5:K5"/>
    <mergeCell ref="B19:B21"/>
    <mergeCell ref="C19:C21"/>
    <mergeCell ref="B4:K4"/>
  </mergeCells>
  <pageMargins left="0.7" right="0.2" top="0.5" bottom="0.75" header="0.3" footer="0.3"/>
  <pageSetup scale="80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75"/>
  <sheetViews>
    <sheetView zoomScale="110" zoomScaleNormal="110" workbookViewId="0">
      <selection activeCell="K9" sqref="K9"/>
    </sheetView>
  </sheetViews>
  <sheetFormatPr defaultRowHeight="15"/>
  <cols>
    <col min="1" max="1" width="5.5703125" customWidth="1"/>
    <col min="2" max="2" width="5.85546875" customWidth="1"/>
    <col min="3" max="3" width="4.85546875" customWidth="1"/>
    <col min="4" max="4" width="15.85546875" style="88" customWidth="1"/>
    <col min="5" max="5" width="18.7109375" style="88" customWidth="1"/>
    <col min="6" max="6" width="26.85546875" style="88" customWidth="1"/>
    <col min="7" max="7" width="9" customWidth="1"/>
    <col min="8" max="8" width="7.42578125" customWidth="1"/>
    <col min="9" max="9" width="8" customWidth="1"/>
  </cols>
  <sheetData>
    <row r="1" spans="1:10" ht="15.75" thickBot="1">
      <c r="A1" s="3"/>
      <c r="B1" s="50"/>
      <c r="C1" s="6"/>
      <c r="D1" s="7"/>
      <c r="E1" s="7"/>
      <c r="F1" s="7"/>
      <c r="G1" s="3"/>
      <c r="H1" s="425" t="s">
        <v>574</v>
      </c>
      <c r="I1" s="426"/>
    </row>
    <row r="2" spans="1:10">
      <c r="A2" s="3"/>
      <c r="B2" s="50"/>
      <c r="C2" s="6"/>
      <c r="D2" s="7"/>
      <c r="E2" s="7"/>
      <c r="F2" s="7"/>
      <c r="G2" s="3"/>
      <c r="H2" s="7"/>
      <c r="I2" s="3"/>
    </row>
    <row r="3" spans="1:10" ht="26.25" customHeight="1">
      <c r="A3" s="427" t="s">
        <v>563</v>
      </c>
      <c r="B3" s="427"/>
      <c r="C3" s="427"/>
      <c r="D3" s="427"/>
      <c r="E3" s="427"/>
      <c r="F3" s="427"/>
      <c r="G3" s="427"/>
      <c r="H3" s="427"/>
      <c r="I3" s="427"/>
    </row>
    <row r="4" spans="1:10" ht="17.25">
      <c r="A4" s="428" t="s">
        <v>557</v>
      </c>
      <c r="B4" s="428"/>
      <c r="C4" s="428"/>
      <c r="D4" s="428"/>
      <c r="E4" s="428"/>
      <c r="F4" s="428"/>
      <c r="G4" s="428"/>
      <c r="H4" s="428"/>
      <c r="I4" s="428"/>
      <c r="J4" s="301"/>
    </row>
    <row r="5" spans="1:10" ht="17.25">
      <c r="A5" s="301"/>
      <c r="B5" s="301"/>
      <c r="C5" s="301"/>
      <c r="D5" s="301"/>
      <c r="E5" s="301"/>
      <c r="F5" s="301"/>
      <c r="G5" s="301"/>
      <c r="H5" s="301"/>
      <c r="I5" s="301"/>
      <c r="J5" s="301"/>
    </row>
    <row r="6" spans="1:10">
      <c r="A6" s="302" t="s">
        <v>145</v>
      </c>
      <c r="B6" s="303" t="s">
        <v>325</v>
      </c>
      <c r="C6" s="303" t="s">
        <v>146</v>
      </c>
      <c r="D6" s="304" t="s">
        <v>282</v>
      </c>
      <c r="E6" s="304" t="s">
        <v>283</v>
      </c>
      <c r="F6" s="304" t="s">
        <v>127</v>
      </c>
      <c r="G6" s="305" t="s">
        <v>326</v>
      </c>
      <c r="H6" s="303" t="s">
        <v>277</v>
      </c>
      <c r="I6" s="306" t="s">
        <v>327</v>
      </c>
    </row>
    <row r="7" spans="1:10" s="42" customFormat="1" ht="12.95" customHeight="1">
      <c r="A7" s="431">
        <v>1</v>
      </c>
      <c r="B7" s="430" t="s">
        <v>261</v>
      </c>
      <c r="C7" s="92">
        <v>1</v>
      </c>
      <c r="D7" s="93" t="s">
        <v>165</v>
      </c>
      <c r="E7" s="93"/>
      <c r="F7" s="93" t="s">
        <v>262</v>
      </c>
      <c r="G7" s="92" t="s">
        <v>291</v>
      </c>
      <c r="H7" s="92" t="s">
        <v>6</v>
      </c>
      <c r="I7" s="94">
        <v>450</v>
      </c>
    </row>
    <row r="8" spans="1:10" s="42" customFormat="1" ht="12.95" customHeight="1">
      <c r="A8" s="431"/>
      <c r="B8" s="430"/>
      <c r="C8" s="92">
        <v>1</v>
      </c>
      <c r="D8" s="93" t="s">
        <v>166</v>
      </c>
      <c r="E8" s="93"/>
      <c r="F8" s="93" t="s">
        <v>263</v>
      </c>
      <c r="G8" s="92" t="s">
        <v>291</v>
      </c>
      <c r="H8" s="92" t="s">
        <v>6</v>
      </c>
      <c r="I8" s="94">
        <v>390</v>
      </c>
    </row>
    <row r="9" spans="1:10" s="42" customFormat="1" ht="12.95" customHeight="1">
      <c r="A9" s="431"/>
      <c r="B9" s="430"/>
      <c r="C9" s="92">
        <v>1</v>
      </c>
      <c r="D9" s="93"/>
      <c r="E9" s="93"/>
      <c r="F9" s="93" t="s">
        <v>173</v>
      </c>
      <c r="G9" s="92" t="s">
        <v>291</v>
      </c>
      <c r="H9" s="92" t="s">
        <v>6</v>
      </c>
      <c r="I9" s="94">
        <v>440</v>
      </c>
    </row>
    <row r="10" spans="1:10" s="42" customFormat="1" ht="12.95" customHeight="1">
      <c r="A10" s="431"/>
      <c r="B10" s="430"/>
      <c r="C10" s="92">
        <v>1</v>
      </c>
      <c r="D10" s="93" t="s">
        <v>17</v>
      </c>
      <c r="E10" s="93"/>
      <c r="F10" s="93" t="s">
        <v>174</v>
      </c>
      <c r="G10" s="92" t="s">
        <v>291</v>
      </c>
      <c r="H10" s="92" t="s">
        <v>6</v>
      </c>
      <c r="I10" s="94">
        <v>836</v>
      </c>
    </row>
    <row r="11" spans="1:10" s="42" customFormat="1" ht="12.95" customHeight="1">
      <c r="A11" s="99"/>
      <c r="B11" s="100"/>
      <c r="C11" s="101">
        <f>SUM(C7:C10)</f>
        <v>4</v>
      </c>
      <c r="D11" s="102"/>
      <c r="E11" s="102"/>
      <c r="F11" s="102"/>
      <c r="G11" s="101"/>
      <c r="H11" s="103"/>
      <c r="I11" s="104">
        <f>SUM(I7:I10)</f>
        <v>2116</v>
      </c>
    </row>
    <row r="12" spans="1:10" s="42" customFormat="1" ht="12.95" customHeight="1">
      <c r="A12" s="429">
        <v>2</v>
      </c>
      <c r="B12" s="430" t="s">
        <v>147</v>
      </c>
      <c r="C12" s="92">
        <v>1</v>
      </c>
      <c r="D12" s="93"/>
      <c r="E12" s="93"/>
      <c r="F12" s="93" t="s">
        <v>175</v>
      </c>
      <c r="G12" s="92" t="s">
        <v>291</v>
      </c>
      <c r="H12" s="92" t="s">
        <v>3</v>
      </c>
      <c r="I12" s="94">
        <v>243</v>
      </c>
    </row>
    <row r="13" spans="1:10" s="42" customFormat="1" ht="12.95" customHeight="1">
      <c r="A13" s="429"/>
      <c r="B13" s="430"/>
      <c r="C13" s="92">
        <v>1</v>
      </c>
      <c r="D13" s="93"/>
      <c r="E13" s="93"/>
      <c r="F13" s="93" t="s">
        <v>176</v>
      </c>
      <c r="G13" s="92" t="s">
        <v>291</v>
      </c>
      <c r="H13" s="92" t="s">
        <v>3</v>
      </c>
      <c r="I13" s="94">
        <v>43</v>
      </c>
    </row>
    <row r="14" spans="1:10" s="42" customFormat="1" ht="12.95" customHeight="1">
      <c r="A14" s="429"/>
      <c r="B14" s="430"/>
      <c r="C14" s="92">
        <v>1</v>
      </c>
      <c r="D14" s="93"/>
      <c r="E14" s="93"/>
      <c r="F14" s="93" t="s">
        <v>330</v>
      </c>
      <c r="G14" s="92" t="s">
        <v>291</v>
      </c>
      <c r="H14" s="92" t="s">
        <v>3</v>
      </c>
      <c r="I14" s="94">
        <v>292</v>
      </c>
    </row>
    <row r="15" spans="1:10" s="42" customFormat="1" ht="12.95" customHeight="1">
      <c r="A15" s="429"/>
      <c r="B15" s="430"/>
      <c r="C15" s="92">
        <v>1</v>
      </c>
      <c r="D15" s="93" t="s">
        <v>271</v>
      </c>
      <c r="E15" s="93"/>
      <c r="F15" s="95" t="s">
        <v>331</v>
      </c>
      <c r="G15" s="92" t="s">
        <v>291</v>
      </c>
      <c r="H15" s="96"/>
      <c r="I15" s="94">
        <v>243</v>
      </c>
    </row>
    <row r="16" spans="1:10" s="42" customFormat="1" ht="12.95" customHeight="1">
      <c r="A16" s="99"/>
      <c r="B16" s="100"/>
      <c r="C16" s="101">
        <f>SUM(C12:C15)</f>
        <v>4</v>
      </c>
      <c r="D16" s="102"/>
      <c r="E16" s="102"/>
      <c r="F16" s="102"/>
      <c r="G16" s="101"/>
      <c r="H16" s="103"/>
      <c r="I16" s="104">
        <f>SUM(I12:I15)</f>
        <v>821</v>
      </c>
    </row>
    <row r="17" spans="1:15" s="42" customFormat="1" ht="12.95" customHeight="1">
      <c r="A17" s="432">
        <v>3</v>
      </c>
      <c r="B17" s="430" t="s">
        <v>332</v>
      </c>
      <c r="C17" s="92">
        <v>1</v>
      </c>
      <c r="D17" s="93" t="s">
        <v>18</v>
      </c>
      <c r="E17" s="93" t="s">
        <v>19</v>
      </c>
      <c r="F17" s="93" t="s">
        <v>179</v>
      </c>
      <c r="G17" s="92" t="s">
        <v>291</v>
      </c>
      <c r="H17" s="92" t="s">
        <v>3</v>
      </c>
      <c r="I17" s="94">
        <v>580</v>
      </c>
    </row>
    <row r="18" spans="1:15" s="42" customFormat="1" ht="12.95" customHeight="1">
      <c r="A18" s="433"/>
      <c r="B18" s="430"/>
      <c r="C18" s="92">
        <v>1</v>
      </c>
      <c r="D18" s="93" t="s">
        <v>20</v>
      </c>
      <c r="E18" s="93" t="s">
        <v>20</v>
      </c>
      <c r="F18" s="93" t="s">
        <v>333</v>
      </c>
      <c r="G18" s="92" t="s">
        <v>291</v>
      </c>
      <c r="H18" s="92" t="s">
        <v>3</v>
      </c>
      <c r="I18" s="94">
        <v>150</v>
      </c>
    </row>
    <row r="19" spans="1:15" s="42" customFormat="1" ht="12.95" customHeight="1">
      <c r="A19" s="433"/>
      <c r="B19" s="430"/>
      <c r="C19" s="92">
        <v>1</v>
      </c>
      <c r="D19" s="93" t="s">
        <v>129</v>
      </c>
      <c r="E19" s="93" t="s">
        <v>21</v>
      </c>
      <c r="F19" s="95" t="s">
        <v>334</v>
      </c>
      <c r="G19" s="92" t="s">
        <v>291</v>
      </c>
      <c r="H19" s="92" t="s">
        <v>3</v>
      </c>
      <c r="I19" s="94">
        <v>397</v>
      </c>
    </row>
    <row r="20" spans="1:15" s="42" customFormat="1" ht="12.95" customHeight="1">
      <c r="A20" s="434"/>
      <c r="B20" s="430"/>
      <c r="C20" s="92">
        <v>1</v>
      </c>
      <c r="D20" s="93" t="s">
        <v>167</v>
      </c>
      <c r="E20" s="93" t="s">
        <v>22</v>
      </c>
      <c r="F20" s="93" t="s">
        <v>335</v>
      </c>
      <c r="G20" s="92" t="s">
        <v>291</v>
      </c>
      <c r="H20" s="92" t="s">
        <v>3</v>
      </c>
      <c r="I20" s="94">
        <v>568</v>
      </c>
    </row>
    <row r="21" spans="1:15" s="42" customFormat="1" ht="12.95" customHeight="1">
      <c r="A21" s="99"/>
      <c r="B21" s="100"/>
      <c r="C21" s="101">
        <f>SUM(C17:C20)</f>
        <v>4</v>
      </c>
      <c r="D21" s="102"/>
      <c r="E21" s="102"/>
      <c r="F21" s="102"/>
      <c r="G21" s="101"/>
      <c r="H21" s="103"/>
      <c r="I21" s="104">
        <f>SUM(I17:I20)</f>
        <v>1695</v>
      </c>
    </row>
    <row r="22" spans="1:15" s="42" customFormat="1" ht="12.95" customHeight="1">
      <c r="A22" s="429">
        <v>4</v>
      </c>
      <c r="B22" s="430" t="s">
        <v>130</v>
      </c>
      <c r="C22" s="92">
        <v>1</v>
      </c>
      <c r="D22" s="93" t="s">
        <v>28</v>
      </c>
      <c r="E22" s="93" t="s">
        <v>336</v>
      </c>
      <c r="F22" s="93" t="s">
        <v>184</v>
      </c>
      <c r="G22" s="92" t="s">
        <v>291</v>
      </c>
      <c r="H22" s="92" t="s">
        <v>41</v>
      </c>
      <c r="I22" s="94">
        <v>147</v>
      </c>
      <c r="K22" s="86"/>
      <c r="L22" s="89"/>
      <c r="M22" s="89"/>
      <c r="N22" s="89"/>
      <c r="O22" s="89"/>
    </row>
    <row r="23" spans="1:15" s="42" customFormat="1" ht="12.95" customHeight="1">
      <c r="A23" s="429"/>
      <c r="B23" s="430"/>
      <c r="C23" s="92">
        <v>1</v>
      </c>
      <c r="D23" s="93" t="s">
        <v>28</v>
      </c>
      <c r="E23" s="93" t="s">
        <v>337</v>
      </c>
      <c r="F23" s="93" t="s">
        <v>337</v>
      </c>
      <c r="G23" s="92" t="s">
        <v>291</v>
      </c>
      <c r="H23" s="92" t="s">
        <v>41</v>
      </c>
      <c r="I23" s="94">
        <v>112</v>
      </c>
      <c r="K23" s="86"/>
      <c r="L23" s="86"/>
      <c r="M23" s="89"/>
      <c r="N23" s="89"/>
      <c r="O23" s="89"/>
    </row>
    <row r="24" spans="1:15" s="42" customFormat="1" ht="12.95" customHeight="1">
      <c r="A24" s="429"/>
      <c r="B24" s="430"/>
      <c r="C24" s="92">
        <v>1</v>
      </c>
      <c r="D24" s="93" t="s">
        <v>28</v>
      </c>
      <c r="E24" s="93" t="s">
        <v>29</v>
      </c>
      <c r="F24" s="93" t="s">
        <v>338</v>
      </c>
      <c r="G24" s="92" t="s">
        <v>291</v>
      </c>
      <c r="H24" s="92" t="s">
        <v>41</v>
      </c>
      <c r="I24" s="94">
        <v>258</v>
      </c>
    </row>
    <row r="25" spans="1:15" s="42" customFormat="1" ht="12.95" customHeight="1">
      <c r="A25" s="429"/>
      <c r="B25" s="430"/>
      <c r="C25" s="92">
        <v>1</v>
      </c>
      <c r="D25" s="93" t="s">
        <v>30</v>
      </c>
      <c r="E25" s="93" t="s">
        <v>339</v>
      </c>
      <c r="F25" s="93" t="s">
        <v>186</v>
      </c>
      <c r="G25" s="92" t="s">
        <v>291</v>
      </c>
      <c r="H25" s="92" t="s">
        <v>41</v>
      </c>
      <c r="I25" s="94">
        <v>400</v>
      </c>
    </row>
    <row r="26" spans="1:15" s="42" customFormat="1" ht="12.95" customHeight="1">
      <c r="A26" s="429"/>
      <c r="B26" s="430"/>
      <c r="C26" s="92">
        <v>1</v>
      </c>
      <c r="D26" s="93" t="s">
        <v>31</v>
      </c>
      <c r="E26" s="93" t="s">
        <v>340</v>
      </c>
      <c r="F26" s="95" t="s">
        <v>341</v>
      </c>
      <c r="G26" s="92" t="s">
        <v>291</v>
      </c>
      <c r="H26" s="92" t="s">
        <v>41</v>
      </c>
      <c r="I26" s="94">
        <v>617</v>
      </c>
    </row>
    <row r="27" spans="1:15" s="42" customFormat="1" ht="12.95" customHeight="1">
      <c r="A27" s="429"/>
      <c r="B27" s="430"/>
      <c r="C27" s="92">
        <v>1</v>
      </c>
      <c r="D27" s="93" t="s">
        <v>32</v>
      </c>
      <c r="E27" s="93" t="s">
        <v>342</v>
      </c>
      <c r="F27" s="93" t="s">
        <v>187</v>
      </c>
      <c r="G27" s="92" t="s">
        <v>291</v>
      </c>
      <c r="H27" s="92" t="s">
        <v>41</v>
      </c>
      <c r="I27" s="94">
        <v>347</v>
      </c>
    </row>
    <row r="28" spans="1:15" s="42" customFormat="1" ht="12.95" customHeight="1">
      <c r="A28" s="429"/>
      <c r="B28" s="430"/>
      <c r="C28" s="92">
        <v>1</v>
      </c>
      <c r="D28" s="93" t="s">
        <v>33</v>
      </c>
      <c r="E28" s="93" t="s">
        <v>343</v>
      </c>
      <c r="F28" s="93" t="s">
        <v>188</v>
      </c>
      <c r="G28" s="92" t="s">
        <v>291</v>
      </c>
      <c r="H28" s="92" t="s">
        <v>41</v>
      </c>
      <c r="I28" s="94">
        <v>381</v>
      </c>
    </row>
    <row r="29" spans="1:15" s="42" customFormat="1" ht="12.95" customHeight="1">
      <c r="A29" s="429"/>
      <c r="B29" s="430"/>
      <c r="C29" s="92">
        <v>1</v>
      </c>
      <c r="D29" s="93" t="s">
        <v>11</v>
      </c>
      <c r="E29" s="93"/>
      <c r="F29" s="97" t="s">
        <v>268</v>
      </c>
      <c r="G29" s="92" t="s">
        <v>291</v>
      </c>
      <c r="H29" s="96"/>
      <c r="I29" s="94">
        <v>184</v>
      </c>
    </row>
    <row r="30" spans="1:15" s="42" customFormat="1" ht="12.95" customHeight="1">
      <c r="A30" s="429"/>
      <c r="B30" s="430"/>
      <c r="C30" s="92">
        <v>1</v>
      </c>
      <c r="D30" s="93" t="s">
        <v>270</v>
      </c>
      <c r="E30" s="93"/>
      <c r="F30" s="97" t="s">
        <v>269</v>
      </c>
      <c r="G30" s="92" t="s">
        <v>291</v>
      </c>
      <c r="H30" s="96"/>
      <c r="I30" s="94">
        <v>119</v>
      </c>
    </row>
    <row r="31" spans="1:15" s="42" customFormat="1" ht="12.95" customHeight="1">
      <c r="A31" s="99"/>
      <c r="B31" s="100"/>
      <c r="C31" s="101">
        <f>SUM(C22:C30)</f>
        <v>9</v>
      </c>
      <c r="D31" s="102"/>
      <c r="E31" s="102"/>
      <c r="F31" s="102"/>
      <c r="G31" s="101"/>
      <c r="H31" s="103"/>
      <c r="I31" s="104">
        <f>SUM(I22:I30)</f>
        <v>2565</v>
      </c>
    </row>
    <row r="32" spans="1:15" s="42" customFormat="1" ht="12.95" customHeight="1">
      <c r="A32" s="429">
        <v>5</v>
      </c>
      <c r="B32" s="430" t="s">
        <v>344</v>
      </c>
      <c r="C32" s="92">
        <v>1</v>
      </c>
      <c r="D32" s="93" t="s">
        <v>266</v>
      </c>
      <c r="E32" s="93" t="s">
        <v>23</v>
      </c>
      <c r="F32" s="93" t="s">
        <v>345</v>
      </c>
      <c r="G32" s="92" t="s">
        <v>392</v>
      </c>
      <c r="H32" s="92" t="s">
        <v>3</v>
      </c>
      <c r="I32" s="94">
        <v>320</v>
      </c>
    </row>
    <row r="33" spans="1:9" s="42" customFormat="1" ht="12.95" customHeight="1">
      <c r="A33" s="429"/>
      <c r="B33" s="430"/>
      <c r="C33" s="92">
        <v>1</v>
      </c>
      <c r="D33" s="93" t="s">
        <v>266</v>
      </c>
      <c r="E33" s="95" t="s">
        <v>24</v>
      </c>
      <c r="F33" s="93" t="s">
        <v>346</v>
      </c>
      <c r="G33" s="92" t="s">
        <v>392</v>
      </c>
      <c r="H33" s="92" t="s">
        <v>3</v>
      </c>
      <c r="I33" s="98">
        <v>412</v>
      </c>
    </row>
    <row r="34" spans="1:9" s="42" customFormat="1" ht="12.95" customHeight="1">
      <c r="A34" s="429"/>
      <c r="B34" s="430"/>
      <c r="C34" s="92">
        <v>1</v>
      </c>
      <c r="D34" s="93" t="s">
        <v>267</v>
      </c>
      <c r="E34" s="93" t="s">
        <v>25</v>
      </c>
      <c r="F34" s="93" t="s">
        <v>192</v>
      </c>
      <c r="G34" s="92" t="s">
        <v>392</v>
      </c>
      <c r="H34" s="92" t="s">
        <v>3</v>
      </c>
      <c r="I34" s="94">
        <v>410</v>
      </c>
    </row>
    <row r="35" spans="1:9" s="42" customFormat="1" ht="12.95" customHeight="1">
      <c r="A35" s="429"/>
      <c r="B35" s="430"/>
      <c r="C35" s="92">
        <v>1</v>
      </c>
      <c r="D35" s="93" t="s">
        <v>267</v>
      </c>
      <c r="E35" s="93" t="s">
        <v>26</v>
      </c>
      <c r="F35" s="93" t="s">
        <v>191</v>
      </c>
      <c r="G35" s="92" t="s">
        <v>392</v>
      </c>
      <c r="H35" s="92" t="s">
        <v>3</v>
      </c>
      <c r="I35" s="94">
        <v>766</v>
      </c>
    </row>
    <row r="36" spans="1:9" s="42" customFormat="1" ht="12.95" customHeight="1">
      <c r="A36" s="429"/>
      <c r="B36" s="430"/>
      <c r="C36" s="92">
        <v>1</v>
      </c>
      <c r="D36" s="93" t="s">
        <v>347</v>
      </c>
      <c r="E36" s="93" t="s">
        <v>27</v>
      </c>
      <c r="F36" s="93" t="s">
        <v>193</v>
      </c>
      <c r="G36" s="92" t="s">
        <v>392</v>
      </c>
      <c r="H36" s="92" t="s">
        <v>3</v>
      </c>
      <c r="I36" s="94">
        <v>480</v>
      </c>
    </row>
    <row r="37" spans="1:9" s="42" customFormat="1" ht="12.95" customHeight="1">
      <c r="A37" s="110"/>
      <c r="B37" s="111"/>
      <c r="C37" s="106">
        <f>SUM(C32:C36)</f>
        <v>5</v>
      </c>
      <c r="D37" s="107"/>
      <c r="E37" s="107"/>
      <c r="F37" s="107"/>
      <c r="G37" s="106"/>
      <c r="H37" s="112"/>
      <c r="I37" s="108">
        <f>SUM(I32:I36)</f>
        <v>2388</v>
      </c>
    </row>
    <row r="38" spans="1:9" s="42" customFormat="1" ht="35.25" customHeight="1">
      <c r="A38" s="105">
        <v>6</v>
      </c>
      <c r="B38" s="109" t="s">
        <v>389</v>
      </c>
      <c r="C38" s="92">
        <v>1</v>
      </c>
      <c r="D38" s="93"/>
      <c r="E38" s="93"/>
      <c r="F38" s="93" t="s">
        <v>194</v>
      </c>
      <c r="G38" s="92" t="s">
        <v>393</v>
      </c>
      <c r="H38" s="92" t="s">
        <v>3</v>
      </c>
      <c r="I38" s="94">
        <v>350</v>
      </c>
    </row>
    <row r="39" spans="1:9" s="42" customFormat="1" ht="21.75" customHeight="1">
      <c r="A39" s="429">
        <v>7</v>
      </c>
      <c r="B39" s="430" t="s">
        <v>132</v>
      </c>
      <c r="C39" s="92">
        <v>1</v>
      </c>
      <c r="D39" s="93" t="s">
        <v>168</v>
      </c>
      <c r="E39" s="93" t="s">
        <v>168</v>
      </c>
      <c r="F39" s="93" t="s">
        <v>195</v>
      </c>
      <c r="G39" s="92" t="s">
        <v>286</v>
      </c>
      <c r="H39" s="92" t="s">
        <v>3</v>
      </c>
      <c r="I39" s="94">
        <v>400</v>
      </c>
    </row>
    <row r="40" spans="1:9" s="42" customFormat="1" ht="25.5" customHeight="1">
      <c r="A40" s="429"/>
      <c r="B40" s="430"/>
      <c r="C40" s="92">
        <v>1</v>
      </c>
      <c r="D40" s="93"/>
      <c r="E40" s="93"/>
      <c r="F40" s="93" t="s">
        <v>196</v>
      </c>
      <c r="G40" s="92" t="s">
        <v>286</v>
      </c>
      <c r="H40" s="92" t="s">
        <v>3</v>
      </c>
      <c r="I40" s="94">
        <v>593</v>
      </c>
    </row>
    <row r="41" spans="1:9" s="42" customFormat="1" ht="14.1" customHeight="1">
      <c r="A41" s="110"/>
      <c r="B41" s="111"/>
      <c r="C41" s="106">
        <f>SUM(C39:C40)</f>
        <v>2</v>
      </c>
      <c r="D41" s="107"/>
      <c r="E41" s="107"/>
      <c r="F41" s="107"/>
      <c r="G41" s="106"/>
      <c r="H41" s="112"/>
      <c r="I41" s="108">
        <f>SUM(I39:I40)</f>
        <v>993</v>
      </c>
    </row>
    <row r="42" spans="1:9" s="42" customFormat="1" ht="12.95" customHeight="1">
      <c r="A42" s="429">
        <v>8</v>
      </c>
      <c r="B42" s="430" t="s">
        <v>390</v>
      </c>
      <c r="C42" s="113">
        <v>1</v>
      </c>
      <c r="D42" s="93" t="s">
        <v>1</v>
      </c>
      <c r="E42" s="93" t="s">
        <v>2</v>
      </c>
      <c r="F42" s="93" t="s">
        <v>348</v>
      </c>
      <c r="G42" s="92" t="s">
        <v>291</v>
      </c>
      <c r="H42" s="92" t="s">
        <v>3</v>
      </c>
      <c r="I42" s="94">
        <v>910</v>
      </c>
    </row>
    <row r="43" spans="1:9" s="42" customFormat="1" ht="12.95" customHeight="1">
      <c r="A43" s="429"/>
      <c r="B43" s="430"/>
      <c r="C43" s="113">
        <v>1</v>
      </c>
      <c r="D43" s="93" t="s">
        <v>4</v>
      </c>
      <c r="E43" s="93" t="s">
        <v>5</v>
      </c>
      <c r="F43" s="93" t="s">
        <v>201</v>
      </c>
      <c r="G43" s="92" t="s">
        <v>291</v>
      </c>
      <c r="H43" s="92" t="s">
        <v>3</v>
      </c>
      <c r="I43" s="94">
        <v>560</v>
      </c>
    </row>
    <row r="44" spans="1:9" s="42" customFormat="1" ht="12.95" customHeight="1">
      <c r="A44" s="429"/>
      <c r="B44" s="430"/>
      <c r="C44" s="113">
        <v>1</v>
      </c>
      <c r="D44" s="93" t="s">
        <v>7</v>
      </c>
      <c r="E44" s="93" t="s">
        <v>8</v>
      </c>
      <c r="F44" s="93" t="s">
        <v>349</v>
      </c>
      <c r="G44" s="92" t="s">
        <v>291</v>
      </c>
      <c r="H44" s="92" t="s">
        <v>3</v>
      </c>
      <c r="I44" s="94">
        <v>172</v>
      </c>
    </row>
    <row r="45" spans="1:9" s="42" customFormat="1" ht="12.95" customHeight="1">
      <c r="A45" s="429"/>
      <c r="B45" s="430"/>
      <c r="C45" s="114">
        <v>1</v>
      </c>
      <c r="D45" s="97"/>
      <c r="E45" s="97"/>
      <c r="F45" s="97" t="s">
        <v>203</v>
      </c>
      <c r="G45" s="92" t="s">
        <v>291</v>
      </c>
      <c r="H45" s="115" t="s">
        <v>3</v>
      </c>
      <c r="I45" s="116">
        <v>125</v>
      </c>
    </row>
    <row r="46" spans="1:9" s="42" customFormat="1" ht="14.1" customHeight="1">
      <c r="A46" s="110"/>
      <c r="B46" s="111"/>
      <c r="C46" s="106">
        <f>SUM(C42:C45)</f>
        <v>4</v>
      </c>
      <c r="D46" s="107"/>
      <c r="E46" s="107"/>
      <c r="F46" s="107"/>
      <c r="G46" s="106"/>
      <c r="H46" s="112"/>
      <c r="I46" s="108">
        <f>SUM(I42:I45)</f>
        <v>1767</v>
      </c>
    </row>
    <row r="47" spans="1:9" s="42" customFormat="1" ht="12" customHeight="1">
      <c r="A47" s="431">
        <v>9</v>
      </c>
      <c r="B47" s="430" t="s">
        <v>81</v>
      </c>
      <c r="C47" s="92">
        <v>1</v>
      </c>
      <c r="D47" s="93" t="s">
        <v>76</v>
      </c>
      <c r="E47" s="95" t="s">
        <v>77</v>
      </c>
      <c r="F47" s="93" t="s">
        <v>350</v>
      </c>
      <c r="G47" s="92" t="s">
        <v>395</v>
      </c>
      <c r="H47" s="92" t="s">
        <v>3</v>
      </c>
      <c r="I47" s="94">
        <v>411</v>
      </c>
    </row>
    <row r="48" spans="1:9" s="42" customFormat="1" ht="15" customHeight="1">
      <c r="A48" s="431"/>
      <c r="B48" s="430"/>
      <c r="C48" s="92">
        <v>1</v>
      </c>
      <c r="D48" s="93" t="s">
        <v>78</v>
      </c>
      <c r="E48" s="95" t="s">
        <v>79</v>
      </c>
      <c r="F48" s="93" t="s">
        <v>207</v>
      </c>
      <c r="G48" s="92" t="s">
        <v>395</v>
      </c>
      <c r="H48" s="92" t="s">
        <v>3</v>
      </c>
      <c r="I48" s="94">
        <v>964</v>
      </c>
    </row>
    <row r="49" spans="1:9" s="42" customFormat="1" ht="14.25" customHeight="1">
      <c r="A49" s="431"/>
      <c r="B49" s="430"/>
      <c r="C49" s="92">
        <v>1</v>
      </c>
      <c r="D49" s="95" t="s">
        <v>80</v>
      </c>
      <c r="E49" s="93" t="s">
        <v>81</v>
      </c>
      <c r="F49" s="93" t="s">
        <v>351</v>
      </c>
      <c r="G49" s="92" t="s">
        <v>395</v>
      </c>
      <c r="H49" s="92" t="s">
        <v>3</v>
      </c>
      <c r="I49" s="94">
        <v>301</v>
      </c>
    </row>
    <row r="50" spans="1:9" s="42" customFormat="1" ht="14.1" customHeight="1">
      <c r="A50" s="110"/>
      <c r="B50" s="111"/>
      <c r="C50" s="106">
        <v>3</v>
      </c>
      <c r="D50" s="107"/>
      <c r="E50" s="107"/>
      <c r="F50" s="107"/>
      <c r="G50" s="106"/>
      <c r="H50" s="112"/>
      <c r="I50" s="108">
        <v>1676</v>
      </c>
    </row>
    <row r="51" spans="1:9" s="42" customFormat="1" ht="21" customHeight="1">
      <c r="A51" s="429">
        <v>10</v>
      </c>
      <c r="B51" s="430" t="s">
        <v>134</v>
      </c>
      <c r="C51" s="92">
        <v>1</v>
      </c>
      <c r="D51" s="93" t="s">
        <v>34</v>
      </c>
      <c r="E51" s="93" t="s">
        <v>35</v>
      </c>
      <c r="F51" s="93" t="s">
        <v>352</v>
      </c>
      <c r="G51" s="92" t="s">
        <v>396</v>
      </c>
      <c r="H51" s="92" t="s">
        <v>41</v>
      </c>
      <c r="I51" s="94">
        <v>520</v>
      </c>
    </row>
    <row r="52" spans="1:9" s="42" customFormat="1" ht="21" customHeight="1">
      <c r="A52" s="429"/>
      <c r="B52" s="430"/>
      <c r="C52" s="92">
        <v>1</v>
      </c>
      <c r="D52" s="93" t="s">
        <v>34</v>
      </c>
      <c r="E52" s="93" t="s">
        <v>36</v>
      </c>
      <c r="F52" s="93" t="s">
        <v>209</v>
      </c>
      <c r="G52" s="92" t="s">
        <v>396</v>
      </c>
      <c r="H52" s="92" t="s">
        <v>41</v>
      </c>
      <c r="I52" s="94">
        <v>634</v>
      </c>
    </row>
    <row r="53" spans="1:9" s="42" customFormat="1" ht="12.95" customHeight="1">
      <c r="A53" s="110"/>
      <c r="B53" s="111"/>
      <c r="C53" s="106">
        <v>2</v>
      </c>
      <c r="D53" s="107"/>
      <c r="E53" s="107"/>
      <c r="F53" s="107"/>
      <c r="G53" s="106"/>
      <c r="H53" s="112"/>
      <c r="I53" s="108">
        <v>1154</v>
      </c>
    </row>
    <row r="54" spans="1:9" s="42" customFormat="1" ht="12.95" customHeight="1">
      <c r="A54" s="429">
        <v>11</v>
      </c>
      <c r="B54" s="430" t="s">
        <v>99</v>
      </c>
      <c r="C54" s="92">
        <v>1</v>
      </c>
      <c r="D54" s="93" t="s">
        <v>37</v>
      </c>
      <c r="E54" s="93" t="s">
        <v>38</v>
      </c>
      <c r="F54" s="93" t="s">
        <v>212</v>
      </c>
      <c r="G54" s="92" t="s">
        <v>285</v>
      </c>
      <c r="H54" s="92" t="s">
        <v>3</v>
      </c>
      <c r="I54" s="94">
        <v>300</v>
      </c>
    </row>
    <row r="55" spans="1:9" s="42" customFormat="1" ht="12.95" customHeight="1">
      <c r="A55" s="429"/>
      <c r="B55" s="430"/>
      <c r="C55" s="92">
        <v>1</v>
      </c>
      <c r="D55" s="93"/>
      <c r="E55" s="93"/>
      <c r="F55" s="93" t="s">
        <v>213</v>
      </c>
      <c r="G55" s="92" t="s">
        <v>285</v>
      </c>
      <c r="H55" s="92" t="s">
        <v>3</v>
      </c>
      <c r="I55" s="94">
        <v>150</v>
      </c>
    </row>
    <row r="56" spans="1:9" s="42" customFormat="1" ht="12.95" customHeight="1">
      <c r="A56" s="307"/>
      <c r="B56" s="308"/>
      <c r="C56" s="309">
        <v>2</v>
      </c>
      <c r="D56" s="310"/>
      <c r="E56" s="310"/>
      <c r="F56" s="310"/>
      <c r="G56" s="309"/>
      <c r="H56" s="311"/>
      <c r="I56" s="312">
        <v>450</v>
      </c>
    </row>
    <row r="57" spans="1:9" s="42" customFormat="1" ht="14.1" customHeight="1"/>
    <row r="58" spans="1:9" s="42" customFormat="1" ht="14.1" customHeight="1"/>
    <row r="59" spans="1:9" s="42" customFormat="1" ht="14.1" customHeight="1"/>
    <row r="60" spans="1:9" s="42" customFormat="1" ht="14.1" customHeight="1">
      <c r="A60" s="313" t="s">
        <v>145</v>
      </c>
      <c r="B60" s="314" t="s">
        <v>325</v>
      </c>
      <c r="C60" s="314" t="s">
        <v>146</v>
      </c>
      <c r="D60" s="315" t="s">
        <v>282</v>
      </c>
      <c r="E60" s="315" t="s">
        <v>283</v>
      </c>
      <c r="F60" s="315" t="s">
        <v>127</v>
      </c>
      <c r="G60" s="316" t="s">
        <v>326</v>
      </c>
      <c r="H60" s="314" t="s">
        <v>277</v>
      </c>
      <c r="I60" s="317" t="s">
        <v>327</v>
      </c>
    </row>
    <row r="61" spans="1:9" s="42" customFormat="1" ht="14.1" customHeight="1">
      <c r="A61" s="429">
        <v>12</v>
      </c>
      <c r="B61" s="430" t="s">
        <v>45</v>
      </c>
      <c r="C61" s="92">
        <v>1</v>
      </c>
      <c r="D61" s="93" t="s">
        <v>39</v>
      </c>
      <c r="E61" s="95" t="s">
        <v>40</v>
      </c>
      <c r="F61" s="93" t="s">
        <v>215</v>
      </c>
      <c r="G61" s="92" t="s">
        <v>394</v>
      </c>
      <c r="H61" s="117" t="s">
        <v>41</v>
      </c>
      <c r="I61" s="98">
        <v>700</v>
      </c>
    </row>
    <row r="62" spans="1:9" s="42" customFormat="1" ht="14.1" customHeight="1">
      <c r="A62" s="429"/>
      <c r="B62" s="430"/>
      <c r="C62" s="92">
        <v>1</v>
      </c>
      <c r="D62" s="93" t="s">
        <v>39</v>
      </c>
      <c r="E62" s="95" t="s">
        <v>42</v>
      </c>
      <c r="F62" s="93" t="s">
        <v>353</v>
      </c>
      <c r="G62" s="92" t="s">
        <v>394</v>
      </c>
      <c r="H62" s="117" t="s">
        <v>41</v>
      </c>
      <c r="I62" s="98">
        <v>130</v>
      </c>
    </row>
    <row r="63" spans="1:9" s="42" customFormat="1" ht="14.1" customHeight="1">
      <c r="A63" s="429"/>
      <c r="B63" s="430"/>
      <c r="C63" s="92">
        <v>1</v>
      </c>
      <c r="D63" s="93" t="s">
        <v>43</v>
      </c>
      <c r="E63" s="95" t="s">
        <v>44</v>
      </c>
      <c r="F63" s="93" t="s">
        <v>354</v>
      </c>
      <c r="G63" s="92" t="s">
        <v>394</v>
      </c>
      <c r="H63" s="117" t="s">
        <v>41</v>
      </c>
      <c r="I63" s="98">
        <v>70</v>
      </c>
    </row>
    <row r="64" spans="1:9" s="42" customFormat="1" ht="14.1" customHeight="1">
      <c r="A64" s="429"/>
      <c r="B64" s="430"/>
      <c r="C64" s="92">
        <v>1</v>
      </c>
      <c r="D64" s="93" t="s">
        <v>45</v>
      </c>
      <c r="E64" s="95" t="s">
        <v>46</v>
      </c>
      <c r="F64" s="93" t="s">
        <v>355</v>
      </c>
      <c r="G64" s="92" t="s">
        <v>394</v>
      </c>
      <c r="H64" s="117" t="s">
        <v>41</v>
      </c>
      <c r="I64" s="98">
        <v>374</v>
      </c>
    </row>
    <row r="65" spans="1:9" s="42" customFormat="1" ht="14.1" customHeight="1">
      <c r="A65" s="429"/>
      <c r="B65" s="430"/>
      <c r="C65" s="92">
        <v>1</v>
      </c>
      <c r="D65" s="93" t="s">
        <v>135</v>
      </c>
      <c r="E65" s="95" t="s">
        <v>47</v>
      </c>
      <c r="F65" s="93" t="s">
        <v>356</v>
      </c>
      <c r="G65" s="92" t="s">
        <v>394</v>
      </c>
      <c r="H65" s="117" t="s">
        <v>41</v>
      </c>
      <c r="I65" s="98">
        <v>672</v>
      </c>
    </row>
    <row r="66" spans="1:9" s="42" customFormat="1" ht="14.1" customHeight="1">
      <c r="A66" s="110"/>
      <c r="B66" s="111"/>
      <c r="C66" s="106">
        <f>SUM(C61:C65)</f>
        <v>5</v>
      </c>
      <c r="D66" s="107"/>
      <c r="E66" s="107"/>
      <c r="F66" s="107"/>
      <c r="G66" s="106"/>
      <c r="H66" s="112"/>
      <c r="I66" s="108">
        <f>SUM(I61:I65)</f>
        <v>1946</v>
      </c>
    </row>
    <row r="67" spans="1:9" s="42" customFormat="1" ht="14.1" customHeight="1">
      <c r="A67" s="432">
        <v>13</v>
      </c>
      <c r="B67" s="435" t="s">
        <v>136</v>
      </c>
      <c r="C67" s="92">
        <v>1</v>
      </c>
      <c r="D67" s="93" t="s">
        <v>48</v>
      </c>
      <c r="E67" s="93" t="s">
        <v>49</v>
      </c>
      <c r="F67" s="93" t="s">
        <v>357</v>
      </c>
      <c r="G67" s="92" t="s">
        <v>394</v>
      </c>
      <c r="H67" s="92" t="s">
        <v>3</v>
      </c>
      <c r="I67" s="94">
        <v>94</v>
      </c>
    </row>
    <row r="68" spans="1:9" s="42" customFormat="1" ht="14.1" customHeight="1">
      <c r="A68" s="433"/>
      <c r="B68" s="436"/>
      <c r="C68" s="92">
        <v>1</v>
      </c>
      <c r="D68" s="93" t="s">
        <v>50</v>
      </c>
      <c r="E68" s="93" t="s">
        <v>51</v>
      </c>
      <c r="F68" s="93" t="s">
        <v>358</v>
      </c>
      <c r="G68" s="92" t="s">
        <v>394</v>
      </c>
      <c r="H68" s="92" t="s">
        <v>3</v>
      </c>
      <c r="I68" s="94">
        <v>225</v>
      </c>
    </row>
    <row r="69" spans="1:9" s="42" customFormat="1" ht="14.1" customHeight="1">
      <c r="A69" s="433"/>
      <c r="B69" s="436"/>
      <c r="C69" s="92">
        <v>1</v>
      </c>
      <c r="D69" s="93" t="s">
        <v>52</v>
      </c>
      <c r="E69" s="93" t="s">
        <v>53</v>
      </c>
      <c r="F69" s="93" t="s">
        <v>360</v>
      </c>
      <c r="G69" s="92" t="s">
        <v>359</v>
      </c>
      <c r="H69" s="92" t="s">
        <v>3</v>
      </c>
      <c r="I69" s="94">
        <v>600</v>
      </c>
    </row>
    <row r="70" spans="1:9" s="42" customFormat="1" ht="14.1" customHeight="1">
      <c r="A70" s="433"/>
      <c r="B70" s="436"/>
      <c r="C70" s="92">
        <v>1</v>
      </c>
      <c r="D70" s="93" t="s">
        <v>54</v>
      </c>
      <c r="E70" s="93" t="s">
        <v>55</v>
      </c>
      <c r="F70" s="93" t="s">
        <v>361</v>
      </c>
      <c r="G70" s="92" t="s">
        <v>359</v>
      </c>
      <c r="H70" s="92" t="s">
        <v>3</v>
      </c>
      <c r="I70" s="94">
        <v>800</v>
      </c>
    </row>
    <row r="71" spans="1:9" s="42" customFormat="1" ht="14.1" customHeight="1">
      <c r="A71" s="434"/>
      <c r="B71" s="437"/>
      <c r="C71" s="92">
        <v>1</v>
      </c>
      <c r="D71" s="93" t="s">
        <v>54</v>
      </c>
      <c r="E71" s="93" t="s">
        <v>56</v>
      </c>
      <c r="F71" s="93" t="s">
        <v>362</v>
      </c>
      <c r="G71" s="92" t="s">
        <v>359</v>
      </c>
      <c r="H71" s="92" t="s">
        <v>3</v>
      </c>
      <c r="I71" s="94">
        <v>275</v>
      </c>
    </row>
    <row r="72" spans="1:9" s="42" customFormat="1" ht="14.1" customHeight="1">
      <c r="A72" s="110"/>
      <c r="B72" s="111"/>
      <c r="C72" s="106">
        <f>SUM(C67:C71)</f>
        <v>5</v>
      </c>
      <c r="D72" s="107"/>
      <c r="E72" s="107"/>
      <c r="F72" s="107"/>
      <c r="G72" s="106"/>
      <c r="H72" s="112"/>
      <c r="I72" s="108">
        <f>SUM(I67:I71)</f>
        <v>1994</v>
      </c>
    </row>
    <row r="73" spans="1:9" s="42" customFormat="1" ht="16.5" customHeight="1">
      <c r="A73" s="429">
        <v>14</v>
      </c>
      <c r="B73" s="430" t="s">
        <v>363</v>
      </c>
      <c r="C73" s="92">
        <v>1</v>
      </c>
      <c r="D73" s="93" t="s">
        <v>170</v>
      </c>
      <c r="E73" s="93"/>
      <c r="F73" s="93" t="s">
        <v>226</v>
      </c>
      <c r="G73" s="92" t="s">
        <v>285</v>
      </c>
      <c r="H73" s="92" t="s">
        <v>3</v>
      </c>
      <c r="I73" s="94">
        <v>674</v>
      </c>
    </row>
    <row r="74" spans="1:9" s="42" customFormat="1" ht="21.75" customHeight="1">
      <c r="A74" s="429"/>
      <c r="B74" s="430"/>
      <c r="C74" s="92">
        <v>1</v>
      </c>
      <c r="D74" s="93"/>
      <c r="E74" s="93"/>
      <c r="F74" s="93" t="s">
        <v>225</v>
      </c>
      <c r="G74" s="92" t="s">
        <v>285</v>
      </c>
      <c r="H74" s="92" t="s">
        <v>3</v>
      </c>
      <c r="I74" s="94">
        <v>854</v>
      </c>
    </row>
    <row r="75" spans="1:9" s="42" customFormat="1" ht="25.5" customHeight="1">
      <c r="A75" s="429"/>
      <c r="B75" s="430"/>
      <c r="C75" s="92">
        <v>1</v>
      </c>
      <c r="D75" s="93"/>
      <c r="E75" s="93"/>
      <c r="F75" s="93" t="s">
        <v>364</v>
      </c>
      <c r="G75" s="92" t="s">
        <v>285</v>
      </c>
      <c r="H75" s="92" t="s">
        <v>3</v>
      </c>
      <c r="I75" s="94">
        <v>665</v>
      </c>
    </row>
    <row r="76" spans="1:9" s="42" customFormat="1" ht="14.1" customHeight="1">
      <c r="A76" s="110"/>
      <c r="B76" s="111"/>
      <c r="C76" s="106">
        <f>SUM(C73:C75)</f>
        <v>3</v>
      </c>
      <c r="D76" s="107"/>
      <c r="E76" s="107"/>
      <c r="F76" s="107"/>
      <c r="G76" s="106"/>
      <c r="H76" s="112"/>
      <c r="I76" s="108">
        <f>SUM(I73:I75)</f>
        <v>2193</v>
      </c>
    </row>
    <row r="77" spans="1:9" s="42" customFormat="1" ht="18" customHeight="1">
      <c r="A77" s="429">
        <v>15</v>
      </c>
      <c r="B77" s="435" t="s">
        <v>391</v>
      </c>
      <c r="C77" s="438">
        <v>1</v>
      </c>
      <c r="D77" s="439" t="s">
        <v>57</v>
      </c>
      <c r="E77" s="439" t="s">
        <v>58</v>
      </c>
      <c r="F77" s="439" t="s">
        <v>365</v>
      </c>
      <c r="G77" s="438" t="s">
        <v>286</v>
      </c>
      <c r="H77" s="438" t="s">
        <v>41</v>
      </c>
      <c r="I77" s="440">
        <v>118</v>
      </c>
    </row>
    <row r="78" spans="1:9" s="42" customFormat="1" ht="17.25" customHeight="1">
      <c r="A78" s="429"/>
      <c r="B78" s="437"/>
      <c r="C78" s="438"/>
      <c r="D78" s="439"/>
      <c r="E78" s="439"/>
      <c r="F78" s="439"/>
      <c r="G78" s="438"/>
      <c r="H78" s="438"/>
      <c r="I78" s="440"/>
    </row>
    <row r="79" spans="1:9" s="42" customFormat="1" ht="18" customHeight="1">
      <c r="A79" s="429">
        <v>16</v>
      </c>
      <c r="B79" s="430" t="s">
        <v>366</v>
      </c>
      <c r="C79" s="92">
        <v>1</v>
      </c>
      <c r="D79" s="93" t="s">
        <v>9</v>
      </c>
      <c r="E79" s="93" t="s">
        <v>10</v>
      </c>
      <c r="F79" s="93" t="s">
        <v>367</v>
      </c>
      <c r="G79" s="92" t="s">
        <v>284</v>
      </c>
      <c r="H79" s="92" t="s">
        <v>3</v>
      </c>
      <c r="I79" s="94">
        <v>667</v>
      </c>
    </row>
    <row r="80" spans="1:9" s="42" customFormat="1" ht="21" customHeight="1">
      <c r="A80" s="429"/>
      <c r="B80" s="430"/>
      <c r="C80" s="92">
        <v>1</v>
      </c>
      <c r="D80" s="93" t="s">
        <v>368</v>
      </c>
      <c r="E80" s="93"/>
      <c r="F80" s="93" t="s">
        <v>369</v>
      </c>
      <c r="G80" s="92" t="s">
        <v>284</v>
      </c>
      <c r="H80" s="92" t="s">
        <v>3</v>
      </c>
      <c r="I80" s="94">
        <v>190</v>
      </c>
    </row>
    <row r="81" spans="1:9" s="42" customFormat="1" ht="14.1" customHeight="1">
      <c r="A81" s="110"/>
      <c r="B81" s="111"/>
      <c r="C81" s="106">
        <f>SUM(C79:C80)</f>
        <v>2</v>
      </c>
      <c r="D81" s="107"/>
      <c r="E81" s="107"/>
      <c r="F81" s="107"/>
      <c r="G81" s="106"/>
      <c r="H81" s="112"/>
      <c r="I81" s="108">
        <f>SUM(I79:I80)</f>
        <v>857</v>
      </c>
    </row>
    <row r="82" spans="1:9" s="42" customFormat="1" ht="14.1" customHeight="1">
      <c r="A82" s="429">
        <v>17</v>
      </c>
      <c r="B82" s="430" t="s">
        <v>370</v>
      </c>
      <c r="C82" s="92">
        <v>1</v>
      </c>
      <c r="D82" s="93" t="s">
        <v>59</v>
      </c>
      <c r="E82" s="93" t="s">
        <v>60</v>
      </c>
      <c r="F82" s="93" t="s">
        <v>371</v>
      </c>
      <c r="G82" s="92" t="s">
        <v>286</v>
      </c>
      <c r="H82" s="92" t="s">
        <v>41</v>
      </c>
      <c r="I82" s="94">
        <v>180</v>
      </c>
    </row>
    <row r="83" spans="1:9" s="42" customFormat="1" ht="14.1" customHeight="1">
      <c r="A83" s="429"/>
      <c r="B83" s="430"/>
      <c r="C83" s="92">
        <v>1</v>
      </c>
      <c r="D83" s="93" t="s">
        <v>61</v>
      </c>
      <c r="E83" s="93" t="s">
        <v>62</v>
      </c>
      <c r="F83" s="93" t="s">
        <v>372</v>
      </c>
      <c r="G83" s="92" t="s">
        <v>286</v>
      </c>
      <c r="H83" s="92" t="s">
        <v>41</v>
      </c>
      <c r="I83" s="94">
        <v>70</v>
      </c>
    </row>
    <row r="84" spans="1:9" s="42" customFormat="1" ht="14.1" customHeight="1">
      <c r="A84" s="429"/>
      <c r="B84" s="430"/>
      <c r="C84" s="92">
        <v>1</v>
      </c>
      <c r="D84" s="93" t="s">
        <v>61</v>
      </c>
      <c r="E84" s="93" t="s">
        <v>63</v>
      </c>
      <c r="F84" s="93" t="s">
        <v>373</v>
      </c>
      <c r="G84" s="92" t="s">
        <v>286</v>
      </c>
      <c r="H84" s="92" t="s">
        <v>41</v>
      </c>
      <c r="I84" s="94">
        <v>38</v>
      </c>
    </row>
    <row r="85" spans="1:9" s="42" customFormat="1" ht="14.1" customHeight="1">
      <c r="A85" s="429"/>
      <c r="B85" s="430"/>
      <c r="C85" s="92">
        <v>1</v>
      </c>
      <c r="D85" s="93" t="s">
        <v>64</v>
      </c>
      <c r="E85" s="93" t="s">
        <v>65</v>
      </c>
      <c r="F85" s="93" t="s">
        <v>374</v>
      </c>
      <c r="G85" s="92" t="s">
        <v>286</v>
      </c>
      <c r="H85" s="92" t="s">
        <v>41</v>
      </c>
      <c r="I85" s="94">
        <v>90</v>
      </c>
    </row>
    <row r="86" spans="1:9" s="42" customFormat="1" ht="14.1" customHeight="1">
      <c r="A86" s="429"/>
      <c r="B86" s="430"/>
      <c r="C86" s="92">
        <v>1</v>
      </c>
      <c r="D86" s="93" t="s">
        <v>66</v>
      </c>
      <c r="E86" s="93" t="s">
        <v>67</v>
      </c>
      <c r="F86" s="93" t="s">
        <v>375</v>
      </c>
      <c r="G86" s="92" t="s">
        <v>286</v>
      </c>
      <c r="H86" s="92" t="s">
        <v>41</v>
      </c>
      <c r="I86" s="94">
        <v>50</v>
      </c>
    </row>
    <row r="87" spans="1:9" s="42" customFormat="1" ht="14.1" customHeight="1">
      <c r="A87" s="429"/>
      <c r="B87" s="430"/>
      <c r="C87" s="92">
        <v>1</v>
      </c>
      <c r="D87" s="93" t="s">
        <v>66</v>
      </c>
      <c r="E87" s="93" t="s">
        <v>64</v>
      </c>
      <c r="F87" s="93" t="s">
        <v>376</v>
      </c>
      <c r="G87" s="92" t="s">
        <v>286</v>
      </c>
      <c r="H87" s="92" t="s">
        <v>41</v>
      </c>
      <c r="I87" s="94">
        <v>40</v>
      </c>
    </row>
    <row r="88" spans="1:9" s="42" customFormat="1" ht="14.1" customHeight="1">
      <c r="A88" s="429"/>
      <c r="B88" s="430"/>
      <c r="C88" s="92">
        <v>1</v>
      </c>
      <c r="D88" s="93" t="s">
        <v>68</v>
      </c>
      <c r="E88" s="93" t="s">
        <v>69</v>
      </c>
      <c r="F88" s="93" t="s">
        <v>377</v>
      </c>
      <c r="G88" s="92" t="s">
        <v>286</v>
      </c>
      <c r="H88" s="92" t="s">
        <v>41</v>
      </c>
      <c r="I88" s="94">
        <v>106</v>
      </c>
    </row>
    <row r="89" spans="1:9" s="42" customFormat="1" ht="14.1" customHeight="1">
      <c r="A89" s="429"/>
      <c r="B89" s="430"/>
      <c r="C89" s="92">
        <v>1</v>
      </c>
      <c r="D89" s="93" t="s">
        <v>70</v>
      </c>
      <c r="E89" s="93" t="s">
        <v>71</v>
      </c>
      <c r="F89" s="93" t="s">
        <v>378</v>
      </c>
      <c r="G89" s="92" t="s">
        <v>286</v>
      </c>
      <c r="H89" s="92" t="s">
        <v>41</v>
      </c>
      <c r="I89" s="94">
        <v>140</v>
      </c>
    </row>
    <row r="90" spans="1:9" s="42" customFormat="1" ht="14.1" customHeight="1">
      <c r="A90" s="429"/>
      <c r="B90" s="430"/>
      <c r="C90" s="92">
        <v>1</v>
      </c>
      <c r="D90" s="93" t="s">
        <v>72</v>
      </c>
      <c r="E90" s="93" t="s">
        <v>73</v>
      </c>
      <c r="F90" s="93" t="s">
        <v>379</v>
      </c>
      <c r="G90" s="92" t="s">
        <v>286</v>
      </c>
      <c r="H90" s="92" t="s">
        <v>41</v>
      </c>
      <c r="I90" s="94">
        <v>722</v>
      </c>
    </row>
    <row r="91" spans="1:9" s="42" customFormat="1" ht="14.1" customHeight="1">
      <c r="A91" s="429"/>
      <c r="B91" s="430"/>
      <c r="C91" s="92">
        <v>1</v>
      </c>
      <c r="D91" s="93" t="s">
        <v>74</v>
      </c>
      <c r="E91" s="93" t="s">
        <v>75</v>
      </c>
      <c r="F91" s="93" t="s">
        <v>380</v>
      </c>
      <c r="G91" s="92" t="s">
        <v>286</v>
      </c>
      <c r="H91" s="92" t="s">
        <v>41</v>
      </c>
      <c r="I91" s="94">
        <v>240</v>
      </c>
    </row>
    <row r="92" spans="1:9" s="42" customFormat="1" ht="14.1" customHeight="1">
      <c r="A92" s="110"/>
      <c r="B92" s="111"/>
      <c r="C92" s="106">
        <f>SUM(C82:C91)</f>
        <v>10</v>
      </c>
      <c r="D92" s="107"/>
      <c r="E92" s="107"/>
      <c r="F92" s="107"/>
      <c r="G92" s="106"/>
      <c r="H92" s="112"/>
      <c r="I92" s="108">
        <f>SUM(I82:I91)</f>
        <v>1676</v>
      </c>
    </row>
    <row r="93" spans="1:9" s="42" customFormat="1" ht="22.5" customHeight="1">
      <c r="A93" s="429">
        <v>18</v>
      </c>
      <c r="B93" s="430" t="s">
        <v>144</v>
      </c>
      <c r="C93" s="92">
        <v>1</v>
      </c>
      <c r="D93" s="93" t="s">
        <v>12</v>
      </c>
      <c r="E93" s="93" t="s">
        <v>13</v>
      </c>
      <c r="F93" s="93" t="s">
        <v>381</v>
      </c>
      <c r="G93" s="92" t="s">
        <v>285</v>
      </c>
      <c r="H93" s="92" t="s">
        <v>3</v>
      </c>
      <c r="I93" s="94">
        <v>611</v>
      </c>
    </row>
    <row r="94" spans="1:9" s="42" customFormat="1" ht="27" customHeight="1">
      <c r="A94" s="429"/>
      <c r="B94" s="430"/>
      <c r="C94" s="92">
        <v>1</v>
      </c>
      <c r="D94" s="93" t="s">
        <v>14</v>
      </c>
      <c r="E94" s="93" t="s">
        <v>15</v>
      </c>
      <c r="F94" s="93" t="s">
        <v>382</v>
      </c>
      <c r="G94" s="92" t="s">
        <v>285</v>
      </c>
      <c r="H94" s="92" t="s">
        <v>3</v>
      </c>
      <c r="I94" s="94">
        <v>781</v>
      </c>
    </row>
    <row r="95" spans="1:9" s="42" customFormat="1" ht="14.1" customHeight="1">
      <c r="A95" s="110"/>
      <c r="B95" s="111"/>
      <c r="C95" s="106">
        <f>SUM(C93:C94)</f>
        <v>2</v>
      </c>
      <c r="D95" s="107"/>
      <c r="E95" s="107"/>
      <c r="F95" s="107"/>
      <c r="G95" s="106"/>
      <c r="H95" s="112"/>
      <c r="I95" s="108">
        <f>SUM(I93:I94)</f>
        <v>1392</v>
      </c>
    </row>
    <row r="96" spans="1:9" s="42" customFormat="1" ht="42" customHeight="1">
      <c r="A96" s="105">
        <v>19</v>
      </c>
      <c r="B96" s="109" t="s">
        <v>383</v>
      </c>
      <c r="C96" s="92">
        <v>1</v>
      </c>
      <c r="D96" s="93" t="s">
        <v>16</v>
      </c>
      <c r="E96" s="93" t="s">
        <v>16</v>
      </c>
      <c r="F96" s="93" t="s">
        <v>384</v>
      </c>
      <c r="G96" s="92" t="s">
        <v>284</v>
      </c>
      <c r="H96" s="92" t="s">
        <v>3</v>
      </c>
      <c r="I96" s="94">
        <v>835</v>
      </c>
    </row>
    <row r="97" spans="1:10" s="42" customFormat="1" ht="14.1" customHeight="1">
      <c r="A97" s="429">
        <v>20</v>
      </c>
      <c r="B97" s="441" t="s">
        <v>385</v>
      </c>
      <c r="C97" s="92">
        <v>1</v>
      </c>
      <c r="D97" s="93" t="s">
        <v>82</v>
      </c>
      <c r="E97" s="93" t="s">
        <v>83</v>
      </c>
      <c r="F97" s="93" t="s">
        <v>386</v>
      </c>
      <c r="G97" s="92" t="s">
        <v>392</v>
      </c>
      <c r="H97" s="92" t="s">
        <v>6</v>
      </c>
      <c r="I97" s="94">
        <v>107</v>
      </c>
    </row>
    <row r="98" spans="1:10" s="42" customFormat="1" ht="14.1" customHeight="1">
      <c r="A98" s="429"/>
      <c r="B98" s="441"/>
      <c r="C98" s="92">
        <v>1</v>
      </c>
      <c r="D98" s="93" t="s">
        <v>84</v>
      </c>
      <c r="E98" s="93" t="s">
        <v>85</v>
      </c>
      <c r="F98" s="93" t="s">
        <v>387</v>
      </c>
      <c r="G98" s="92" t="s">
        <v>392</v>
      </c>
      <c r="H98" s="92" t="s">
        <v>6</v>
      </c>
      <c r="I98" s="94">
        <v>50</v>
      </c>
    </row>
    <row r="99" spans="1:10" s="42" customFormat="1" ht="14.1" customHeight="1">
      <c r="A99" s="429"/>
      <c r="B99" s="441"/>
      <c r="C99" s="92">
        <v>1</v>
      </c>
      <c r="D99" s="93" t="s">
        <v>143</v>
      </c>
      <c r="E99" s="93" t="s">
        <v>86</v>
      </c>
      <c r="F99" s="93" t="s">
        <v>248</v>
      </c>
      <c r="G99" s="92" t="s">
        <v>392</v>
      </c>
      <c r="H99" s="92" t="s">
        <v>6</v>
      </c>
      <c r="I99" s="94">
        <v>746</v>
      </c>
    </row>
    <row r="100" spans="1:10" s="42" customFormat="1" ht="14.1" customHeight="1">
      <c r="A100" s="429"/>
      <c r="B100" s="441"/>
      <c r="C100" s="92">
        <v>1</v>
      </c>
      <c r="D100" s="93" t="s">
        <v>87</v>
      </c>
      <c r="E100" s="93" t="s">
        <v>88</v>
      </c>
      <c r="F100" s="93" t="s">
        <v>251</v>
      </c>
      <c r="G100" s="92" t="s">
        <v>392</v>
      </c>
      <c r="H100" s="92" t="s">
        <v>6</v>
      </c>
      <c r="I100" s="94">
        <v>125</v>
      </c>
    </row>
    <row r="101" spans="1:10" s="42" customFormat="1" ht="14.1" customHeight="1">
      <c r="A101" s="110"/>
      <c r="B101" s="111"/>
      <c r="C101" s="106">
        <f>SUM(C97:C100)</f>
        <v>4</v>
      </c>
      <c r="D101" s="107"/>
      <c r="E101" s="107"/>
      <c r="F101" s="107"/>
      <c r="G101" s="106"/>
      <c r="H101" s="112"/>
      <c r="I101" s="108">
        <f>SUM(I97:I100)</f>
        <v>1028</v>
      </c>
    </row>
    <row r="102" spans="1:10" s="42" customFormat="1" ht="14.1" customHeight="1">
      <c r="A102" s="318"/>
      <c r="B102" s="319"/>
      <c r="C102" s="320">
        <f>C11+C16+C21+C31+C37+C38+C41+C46+C50+C53+C56+C66+C72+C76+C81+C92+C95+C101+C96+C77</f>
        <v>73</v>
      </c>
      <c r="D102" s="321"/>
      <c r="E102" s="321"/>
      <c r="F102" s="321"/>
      <c r="G102" s="320"/>
      <c r="H102" s="322"/>
      <c r="I102" s="320">
        <f>I11+I16+I21+I31+I37+I38+I41+I46+I50+I53+I56+I66+I72+I76+I81+I92+I95+I101+I96+I77</f>
        <v>28014</v>
      </c>
    </row>
    <row r="103" spans="1:10" s="42" customFormat="1" ht="15" customHeight="1">
      <c r="A103" s="90"/>
      <c r="D103" s="91"/>
      <c r="E103" s="91"/>
      <c r="F103" s="91"/>
      <c r="J103" s="42">
        <f>I102+'3.15.1.5'!H36+'3.15.1.7'!H18</f>
        <v>210010</v>
      </c>
    </row>
    <row r="104" spans="1:10" s="42" customFormat="1" ht="15" customHeight="1">
      <c r="D104" s="91"/>
      <c r="E104" s="91"/>
      <c r="F104" s="91"/>
    </row>
    <row r="105" spans="1:10" s="42" customFormat="1" ht="15" customHeight="1">
      <c r="D105" s="91"/>
      <c r="E105" s="91"/>
      <c r="F105" s="91"/>
    </row>
    <row r="106" spans="1:10" s="42" customFormat="1" ht="15" customHeight="1">
      <c r="D106" s="91"/>
      <c r="E106" s="91"/>
      <c r="F106" s="91"/>
    </row>
    <row r="107" spans="1:10" s="42" customFormat="1" ht="15" customHeight="1">
      <c r="D107" s="91"/>
      <c r="E107" s="91"/>
      <c r="F107" s="91"/>
    </row>
    <row r="108" spans="1:10" s="42" customFormat="1" ht="15" customHeight="1">
      <c r="D108" s="91"/>
      <c r="E108" s="91"/>
      <c r="F108" s="91"/>
    </row>
    <row r="109" spans="1:10" s="42" customFormat="1" ht="15" customHeight="1">
      <c r="D109" s="91"/>
      <c r="E109" s="91"/>
      <c r="F109" s="91"/>
    </row>
    <row r="110" spans="1:10" s="42" customFormat="1" ht="15" customHeight="1">
      <c r="D110" s="91"/>
      <c r="E110" s="91"/>
      <c r="F110" s="91"/>
    </row>
    <row r="111" spans="1:10" s="42" customFormat="1" ht="15" customHeight="1">
      <c r="D111" s="91"/>
      <c r="E111" s="91"/>
      <c r="F111" s="91"/>
    </row>
    <row r="112" spans="1:10" s="42" customFormat="1" ht="15" customHeight="1">
      <c r="D112" s="91"/>
      <c r="E112" s="91"/>
      <c r="F112" s="91"/>
    </row>
    <row r="113" spans="4:6" s="42" customFormat="1" ht="15" customHeight="1">
      <c r="D113" s="91"/>
      <c r="E113" s="91"/>
      <c r="F113" s="91"/>
    </row>
    <row r="114" spans="4:6" s="42" customFormat="1" ht="15" customHeight="1">
      <c r="D114" s="91"/>
      <c r="E114" s="91"/>
      <c r="F114" s="91"/>
    </row>
    <row r="115" spans="4:6" s="42" customFormat="1" ht="15" customHeight="1">
      <c r="D115" s="91"/>
      <c r="E115" s="91"/>
      <c r="F115" s="91"/>
    </row>
    <row r="116" spans="4:6" s="42" customFormat="1" ht="15" customHeight="1">
      <c r="D116" s="91"/>
      <c r="E116" s="91"/>
      <c r="F116" s="91"/>
    </row>
    <row r="117" spans="4:6" s="42" customFormat="1" ht="15" customHeight="1">
      <c r="D117" s="91"/>
      <c r="E117" s="91"/>
      <c r="F117" s="91"/>
    </row>
    <row r="118" spans="4:6" s="42" customFormat="1" ht="15" customHeight="1">
      <c r="D118" s="91"/>
      <c r="E118" s="91"/>
      <c r="F118" s="91"/>
    </row>
    <row r="119" spans="4:6" s="42" customFormat="1" ht="15" customHeight="1">
      <c r="D119" s="91"/>
      <c r="E119" s="91"/>
      <c r="F119" s="91"/>
    </row>
    <row r="120" spans="4:6" s="42" customFormat="1" ht="15" customHeight="1">
      <c r="D120" s="91"/>
      <c r="E120" s="91"/>
      <c r="F120" s="91"/>
    </row>
    <row r="121" spans="4:6" s="42" customFormat="1" ht="15" customHeight="1">
      <c r="D121" s="91"/>
      <c r="E121" s="91"/>
      <c r="F121" s="91"/>
    </row>
    <row r="122" spans="4:6" s="42" customFormat="1" ht="15" customHeight="1">
      <c r="D122" s="91"/>
      <c r="E122" s="91"/>
      <c r="F122" s="91"/>
    </row>
    <row r="123" spans="4:6" s="42" customFormat="1" ht="15" customHeight="1">
      <c r="D123" s="91"/>
      <c r="E123" s="91"/>
      <c r="F123" s="91"/>
    </row>
    <row r="124" spans="4:6" s="42" customFormat="1" ht="15" customHeight="1">
      <c r="D124" s="91"/>
      <c r="E124" s="91"/>
      <c r="F124" s="91"/>
    </row>
    <row r="125" spans="4:6" s="42" customFormat="1" ht="15" customHeight="1">
      <c r="D125" s="91"/>
      <c r="E125" s="91"/>
      <c r="F125" s="91"/>
    </row>
    <row r="126" spans="4:6" s="42" customFormat="1" ht="15" customHeight="1">
      <c r="D126" s="91"/>
      <c r="E126" s="91"/>
      <c r="F126" s="91"/>
    </row>
    <row r="127" spans="4:6" s="42" customFormat="1" ht="15" customHeight="1">
      <c r="D127" s="91"/>
      <c r="E127" s="91"/>
      <c r="F127" s="91"/>
    </row>
    <row r="128" spans="4:6" s="42" customFormat="1" ht="15" customHeight="1">
      <c r="D128" s="91"/>
      <c r="E128" s="91"/>
      <c r="F128" s="91"/>
    </row>
    <row r="129" spans="4:6" s="42" customFormat="1" ht="15" customHeight="1">
      <c r="D129" s="91"/>
      <c r="E129" s="91"/>
      <c r="F129" s="91"/>
    </row>
    <row r="130" spans="4:6" s="42" customFormat="1" ht="15" customHeight="1">
      <c r="D130" s="91"/>
      <c r="E130" s="91"/>
      <c r="F130" s="91"/>
    </row>
    <row r="131" spans="4:6" s="42" customFormat="1" ht="15" customHeight="1">
      <c r="D131" s="91"/>
      <c r="E131" s="91"/>
      <c r="F131" s="91"/>
    </row>
    <row r="132" spans="4:6" s="42" customFormat="1" ht="15" customHeight="1">
      <c r="D132" s="91"/>
      <c r="E132" s="91"/>
      <c r="F132" s="91"/>
    </row>
    <row r="133" spans="4:6" s="42" customFormat="1" ht="15" customHeight="1">
      <c r="D133" s="91"/>
      <c r="E133" s="91"/>
      <c r="F133" s="91"/>
    </row>
    <row r="134" spans="4:6" s="42" customFormat="1" ht="15" customHeight="1">
      <c r="D134" s="91"/>
      <c r="E134" s="91"/>
      <c r="F134" s="91"/>
    </row>
    <row r="135" spans="4:6" s="42" customFormat="1" ht="15" customHeight="1">
      <c r="D135" s="91"/>
      <c r="E135" s="91"/>
      <c r="F135" s="91"/>
    </row>
    <row r="136" spans="4:6" s="42" customFormat="1" ht="15" customHeight="1">
      <c r="D136" s="91"/>
      <c r="E136" s="91"/>
      <c r="F136" s="91"/>
    </row>
    <row r="137" spans="4:6" s="42" customFormat="1" ht="15" customHeight="1">
      <c r="D137" s="91"/>
      <c r="E137" s="91"/>
      <c r="F137" s="91"/>
    </row>
    <row r="138" spans="4:6" s="42" customFormat="1" ht="15" customHeight="1">
      <c r="D138" s="91"/>
      <c r="E138" s="91"/>
      <c r="F138" s="91"/>
    </row>
    <row r="139" spans="4:6" s="42" customFormat="1" ht="15" customHeight="1">
      <c r="D139" s="91"/>
      <c r="E139" s="91"/>
      <c r="F139" s="91"/>
    </row>
    <row r="140" spans="4:6" s="42" customFormat="1" ht="15" customHeight="1">
      <c r="D140" s="91"/>
      <c r="E140" s="91"/>
      <c r="F140" s="91"/>
    </row>
    <row r="141" spans="4:6" s="42" customFormat="1" ht="15" customHeight="1">
      <c r="D141" s="91"/>
      <c r="E141" s="91"/>
      <c r="F141" s="91"/>
    </row>
    <row r="142" spans="4:6" s="42" customFormat="1" ht="15" customHeight="1">
      <c r="D142" s="91"/>
      <c r="E142" s="91"/>
      <c r="F142" s="91"/>
    </row>
    <row r="143" spans="4:6" s="42" customFormat="1" ht="15" customHeight="1">
      <c r="D143" s="91"/>
      <c r="E143" s="91"/>
      <c r="F143" s="91"/>
    </row>
    <row r="144" spans="4:6" s="42" customFormat="1" ht="15" customHeight="1">
      <c r="D144" s="91"/>
      <c r="E144" s="91"/>
      <c r="F144" s="91"/>
    </row>
    <row r="145" spans="4:6" s="42" customFormat="1" ht="15" customHeight="1">
      <c r="D145" s="91"/>
      <c r="E145" s="91"/>
      <c r="F145" s="91"/>
    </row>
    <row r="146" spans="4:6" s="42" customFormat="1" ht="15" customHeight="1">
      <c r="D146" s="91"/>
      <c r="E146" s="91"/>
      <c r="F146" s="91"/>
    </row>
    <row r="147" spans="4:6" s="42" customFormat="1" ht="15" customHeight="1">
      <c r="D147" s="91"/>
      <c r="E147" s="91"/>
      <c r="F147" s="91"/>
    </row>
    <row r="148" spans="4:6" s="42" customFormat="1" ht="15" customHeight="1">
      <c r="D148" s="91"/>
      <c r="E148" s="91"/>
      <c r="F148" s="91"/>
    </row>
    <row r="149" spans="4:6" s="42" customFormat="1" ht="15" customHeight="1">
      <c r="D149" s="91"/>
      <c r="E149" s="91"/>
      <c r="F149" s="91"/>
    </row>
    <row r="150" spans="4:6" s="42" customFormat="1" ht="15" customHeight="1">
      <c r="D150" s="91"/>
      <c r="E150" s="91"/>
      <c r="F150" s="91"/>
    </row>
    <row r="151" spans="4:6" s="42" customFormat="1" ht="15" customHeight="1">
      <c r="D151" s="91"/>
      <c r="E151" s="91"/>
      <c r="F151" s="91"/>
    </row>
    <row r="152" spans="4:6" s="42" customFormat="1" ht="15" customHeight="1">
      <c r="D152" s="91"/>
      <c r="E152" s="91"/>
      <c r="F152" s="91"/>
    </row>
    <row r="153" spans="4:6" s="42" customFormat="1" ht="15" customHeight="1">
      <c r="D153" s="91"/>
      <c r="E153" s="91"/>
      <c r="F153" s="91"/>
    </row>
    <row r="154" spans="4:6" s="42" customFormat="1" ht="15" customHeight="1">
      <c r="D154" s="91"/>
      <c r="E154" s="91"/>
      <c r="F154" s="91"/>
    </row>
    <row r="155" spans="4:6" s="42" customFormat="1" ht="15" customHeight="1">
      <c r="D155" s="91"/>
      <c r="E155" s="91"/>
      <c r="F155" s="91"/>
    </row>
    <row r="156" spans="4:6" s="42" customFormat="1" ht="15" customHeight="1">
      <c r="D156" s="91"/>
      <c r="E156" s="91"/>
      <c r="F156" s="91"/>
    </row>
    <row r="157" spans="4:6" s="42" customFormat="1" ht="15" customHeight="1">
      <c r="D157" s="91"/>
      <c r="E157" s="91"/>
      <c r="F157" s="91"/>
    </row>
    <row r="158" spans="4:6" s="42" customFormat="1" ht="15" customHeight="1">
      <c r="D158" s="91"/>
      <c r="E158" s="91"/>
      <c r="F158" s="91"/>
    </row>
    <row r="159" spans="4:6" s="42" customFormat="1" ht="15" customHeight="1">
      <c r="D159" s="91"/>
      <c r="E159" s="91"/>
      <c r="F159" s="91"/>
    </row>
    <row r="160" spans="4:6" s="42" customFormat="1" ht="15" customHeight="1">
      <c r="D160" s="91"/>
      <c r="E160" s="91"/>
      <c r="F160" s="91"/>
    </row>
    <row r="161" spans="4:6" s="42" customFormat="1" ht="15" customHeight="1">
      <c r="D161" s="91"/>
      <c r="E161" s="91"/>
      <c r="F161" s="91"/>
    </row>
    <row r="162" spans="4:6" s="42" customFormat="1" ht="15" customHeight="1">
      <c r="D162" s="91"/>
      <c r="E162" s="91"/>
      <c r="F162" s="91"/>
    </row>
    <row r="163" spans="4:6" s="42" customFormat="1" ht="15" customHeight="1">
      <c r="D163" s="91"/>
      <c r="E163" s="91"/>
      <c r="F163" s="91"/>
    </row>
    <row r="164" spans="4:6" s="42" customFormat="1" ht="15" customHeight="1">
      <c r="D164" s="91"/>
      <c r="E164" s="91"/>
      <c r="F164" s="91"/>
    </row>
    <row r="165" spans="4:6" s="42" customFormat="1" ht="15" customHeight="1">
      <c r="D165" s="91"/>
      <c r="E165" s="91"/>
      <c r="F165" s="91"/>
    </row>
    <row r="166" spans="4:6" s="42" customFormat="1" ht="15" customHeight="1">
      <c r="D166" s="91"/>
      <c r="E166" s="91"/>
      <c r="F166" s="91"/>
    </row>
    <row r="167" spans="4:6" s="42" customFormat="1" ht="15" customHeight="1">
      <c r="D167" s="91"/>
      <c r="E167" s="91"/>
      <c r="F167" s="91"/>
    </row>
    <row r="168" spans="4:6" s="42" customFormat="1" ht="15" customHeight="1">
      <c r="D168" s="91"/>
      <c r="E168" s="91"/>
      <c r="F168" s="91"/>
    </row>
    <row r="169" spans="4:6" s="42" customFormat="1" ht="15" customHeight="1">
      <c r="D169" s="91"/>
      <c r="E169" s="91"/>
      <c r="F169" s="91"/>
    </row>
    <row r="170" spans="4:6" s="42" customFormat="1" ht="15" customHeight="1">
      <c r="D170" s="91"/>
      <c r="E170" s="91"/>
      <c r="F170" s="91"/>
    </row>
    <row r="171" spans="4:6" s="42" customFormat="1" ht="15" customHeight="1">
      <c r="D171" s="91"/>
      <c r="E171" s="91"/>
      <c r="F171" s="91"/>
    </row>
    <row r="172" spans="4:6" s="42" customFormat="1" ht="15" customHeight="1">
      <c r="D172" s="91"/>
      <c r="E172" s="91"/>
      <c r="F172" s="91"/>
    </row>
    <row r="173" spans="4:6" s="42" customFormat="1" ht="15" customHeight="1">
      <c r="D173" s="91"/>
      <c r="E173" s="91"/>
      <c r="F173" s="91"/>
    </row>
    <row r="174" spans="4:6" s="42" customFormat="1" ht="15" customHeight="1">
      <c r="D174" s="91"/>
      <c r="E174" s="91"/>
      <c r="F174" s="91"/>
    </row>
    <row r="175" spans="4:6" s="42" customFormat="1" ht="15" customHeight="1">
      <c r="D175" s="91"/>
      <c r="E175" s="91"/>
      <c r="F175" s="91"/>
    </row>
    <row r="176" spans="4:6" s="42" customFormat="1" ht="15" customHeight="1">
      <c r="D176" s="91"/>
      <c r="E176" s="91"/>
      <c r="F176" s="91"/>
    </row>
    <row r="177" spans="4:6" s="42" customFormat="1" ht="15" customHeight="1">
      <c r="D177" s="91"/>
      <c r="E177" s="91"/>
      <c r="F177" s="91"/>
    </row>
    <row r="178" spans="4:6" s="42" customFormat="1" ht="15" customHeight="1">
      <c r="D178" s="91"/>
      <c r="E178" s="91"/>
      <c r="F178" s="91"/>
    </row>
    <row r="179" spans="4:6" s="42" customFormat="1" ht="15" customHeight="1">
      <c r="D179" s="91"/>
      <c r="E179" s="91"/>
      <c r="F179" s="91"/>
    </row>
    <row r="180" spans="4:6" s="42" customFormat="1" ht="15" customHeight="1">
      <c r="D180" s="91"/>
      <c r="E180" s="91"/>
      <c r="F180" s="91"/>
    </row>
    <row r="181" spans="4:6" s="42" customFormat="1" ht="15" customHeight="1">
      <c r="D181" s="91"/>
      <c r="E181" s="91"/>
      <c r="F181" s="91"/>
    </row>
    <row r="182" spans="4:6" s="42" customFormat="1" ht="15" customHeight="1">
      <c r="D182" s="91"/>
      <c r="E182" s="91"/>
      <c r="F182" s="91"/>
    </row>
    <row r="183" spans="4:6" s="42" customFormat="1" ht="15" customHeight="1">
      <c r="D183" s="91"/>
      <c r="E183" s="91"/>
      <c r="F183" s="91"/>
    </row>
    <row r="184" spans="4:6" s="42" customFormat="1" ht="15" customHeight="1">
      <c r="D184" s="91"/>
      <c r="E184" s="91"/>
      <c r="F184" s="91"/>
    </row>
    <row r="185" spans="4:6" s="42" customFormat="1" ht="15" customHeight="1">
      <c r="D185" s="91"/>
      <c r="E185" s="91"/>
      <c r="F185" s="91"/>
    </row>
    <row r="186" spans="4:6" s="42" customFormat="1" ht="15" customHeight="1">
      <c r="D186" s="91"/>
      <c r="E186" s="91"/>
      <c r="F186" s="91"/>
    </row>
    <row r="187" spans="4:6" s="42" customFormat="1" ht="15" customHeight="1">
      <c r="D187" s="91"/>
      <c r="E187" s="91"/>
      <c r="F187" s="91"/>
    </row>
    <row r="188" spans="4:6" s="42" customFormat="1" ht="15" customHeight="1">
      <c r="D188" s="91"/>
      <c r="E188" s="91"/>
      <c r="F188" s="91"/>
    </row>
    <row r="189" spans="4:6" s="42" customFormat="1" ht="15" customHeight="1">
      <c r="D189" s="91"/>
      <c r="E189" s="91"/>
      <c r="F189" s="91"/>
    </row>
    <row r="190" spans="4:6" s="42" customFormat="1" ht="15" customHeight="1">
      <c r="D190" s="91"/>
      <c r="E190" s="91"/>
      <c r="F190" s="91"/>
    </row>
    <row r="191" spans="4:6" s="42" customFormat="1" ht="15" customHeight="1">
      <c r="D191" s="91"/>
      <c r="E191" s="91"/>
      <c r="F191" s="91"/>
    </row>
    <row r="192" spans="4:6" s="42" customFormat="1" ht="15" customHeight="1">
      <c r="D192" s="91"/>
      <c r="E192" s="91"/>
      <c r="F192" s="91"/>
    </row>
    <row r="193" spans="4:6" s="42" customFormat="1" ht="15" customHeight="1">
      <c r="D193" s="91"/>
      <c r="E193" s="91"/>
      <c r="F193" s="91"/>
    </row>
    <row r="194" spans="4:6" s="42" customFormat="1" ht="15" customHeight="1">
      <c r="D194" s="91"/>
      <c r="E194" s="91"/>
      <c r="F194" s="91"/>
    </row>
    <row r="195" spans="4:6" s="42" customFormat="1" ht="15" customHeight="1">
      <c r="D195" s="91"/>
      <c r="E195" s="91"/>
      <c r="F195" s="91"/>
    </row>
    <row r="196" spans="4:6" s="42" customFormat="1" ht="15" customHeight="1">
      <c r="D196" s="91"/>
      <c r="E196" s="91"/>
      <c r="F196" s="91"/>
    </row>
    <row r="197" spans="4:6" s="42" customFormat="1" ht="15" customHeight="1">
      <c r="D197" s="91"/>
      <c r="E197" s="91"/>
      <c r="F197" s="91"/>
    </row>
    <row r="198" spans="4:6" s="42" customFormat="1" ht="15" customHeight="1">
      <c r="D198" s="91"/>
      <c r="E198" s="91"/>
      <c r="F198" s="91"/>
    </row>
    <row r="199" spans="4:6" s="42" customFormat="1" ht="15" customHeight="1">
      <c r="D199" s="91"/>
      <c r="E199" s="91"/>
      <c r="F199" s="91"/>
    </row>
    <row r="200" spans="4:6" s="42" customFormat="1" ht="15" customHeight="1">
      <c r="D200" s="91"/>
      <c r="E200" s="91"/>
      <c r="F200" s="91"/>
    </row>
    <row r="201" spans="4:6" s="42" customFormat="1" ht="15" customHeight="1">
      <c r="D201" s="91"/>
      <c r="E201" s="91"/>
      <c r="F201" s="91"/>
    </row>
    <row r="202" spans="4:6" s="42" customFormat="1" ht="15" customHeight="1">
      <c r="D202" s="91"/>
      <c r="E202" s="91"/>
      <c r="F202" s="91"/>
    </row>
    <row r="203" spans="4:6" s="42" customFormat="1" ht="15" customHeight="1">
      <c r="D203" s="91"/>
      <c r="E203" s="91"/>
      <c r="F203" s="91"/>
    </row>
    <row r="204" spans="4:6" s="42" customFormat="1" ht="15" customHeight="1">
      <c r="D204" s="91"/>
      <c r="E204" s="91"/>
      <c r="F204" s="91"/>
    </row>
    <row r="205" spans="4:6" s="42" customFormat="1" ht="15" customHeight="1">
      <c r="D205" s="91"/>
      <c r="E205" s="91"/>
      <c r="F205" s="91"/>
    </row>
    <row r="206" spans="4:6" s="42" customFormat="1" ht="15" customHeight="1">
      <c r="D206" s="91"/>
      <c r="E206" s="91"/>
      <c r="F206" s="91"/>
    </row>
    <row r="207" spans="4:6" s="42" customFormat="1" ht="15" customHeight="1">
      <c r="D207" s="91"/>
      <c r="E207" s="91"/>
      <c r="F207" s="91"/>
    </row>
    <row r="208" spans="4:6" s="42" customFormat="1" ht="15" customHeight="1">
      <c r="D208" s="91"/>
      <c r="E208" s="91"/>
      <c r="F208" s="91"/>
    </row>
    <row r="209" spans="4:6" s="42" customFormat="1" ht="15" customHeight="1">
      <c r="D209" s="91"/>
      <c r="E209" s="91"/>
      <c r="F209" s="91"/>
    </row>
    <row r="210" spans="4:6" s="42" customFormat="1" ht="15" customHeight="1">
      <c r="D210" s="91"/>
      <c r="E210" s="91"/>
      <c r="F210" s="91"/>
    </row>
    <row r="211" spans="4:6" s="42" customFormat="1" ht="15" customHeight="1">
      <c r="D211" s="91"/>
      <c r="E211" s="91"/>
      <c r="F211" s="91"/>
    </row>
    <row r="212" spans="4:6" s="42" customFormat="1" ht="15" customHeight="1">
      <c r="D212" s="91"/>
      <c r="E212" s="91"/>
      <c r="F212" s="91"/>
    </row>
    <row r="213" spans="4:6" s="42" customFormat="1" ht="15" customHeight="1">
      <c r="D213" s="91"/>
      <c r="E213" s="91"/>
      <c r="F213" s="91"/>
    </row>
    <row r="214" spans="4:6" s="42" customFormat="1" ht="15" customHeight="1">
      <c r="D214" s="91"/>
      <c r="E214" s="91"/>
      <c r="F214" s="91"/>
    </row>
    <row r="215" spans="4:6" s="42" customFormat="1" ht="15" customHeight="1">
      <c r="D215" s="91"/>
      <c r="E215" s="91"/>
      <c r="F215" s="91"/>
    </row>
    <row r="216" spans="4:6" s="42" customFormat="1" ht="15" customHeight="1">
      <c r="D216" s="91"/>
      <c r="E216" s="91"/>
      <c r="F216" s="91"/>
    </row>
    <row r="217" spans="4:6" s="42" customFormat="1" ht="15" customHeight="1">
      <c r="D217" s="91"/>
      <c r="E217" s="91"/>
      <c r="F217" s="91"/>
    </row>
    <row r="218" spans="4:6" s="42" customFormat="1" ht="15" customHeight="1">
      <c r="D218" s="91"/>
      <c r="E218" s="91"/>
      <c r="F218" s="91"/>
    </row>
    <row r="219" spans="4:6" s="42" customFormat="1" ht="15" customHeight="1">
      <c r="D219" s="91"/>
      <c r="E219" s="91"/>
      <c r="F219" s="91"/>
    </row>
    <row r="220" spans="4:6" s="42" customFormat="1" ht="15" customHeight="1">
      <c r="D220" s="91"/>
      <c r="E220" s="91"/>
      <c r="F220" s="91"/>
    </row>
    <row r="221" spans="4:6" s="42" customFormat="1" ht="15" customHeight="1">
      <c r="D221" s="91"/>
      <c r="E221" s="91"/>
      <c r="F221" s="91"/>
    </row>
    <row r="222" spans="4:6" s="42" customFormat="1" ht="15" customHeight="1">
      <c r="D222" s="91"/>
      <c r="E222" s="91"/>
      <c r="F222" s="91"/>
    </row>
    <row r="223" spans="4:6" s="42" customFormat="1" ht="15" customHeight="1">
      <c r="D223" s="91"/>
      <c r="E223" s="91"/>
      <c r="F223" s="91"/>
    </row>
    <row r="224" spans="4:6" s="42" customFormat="1" ht="15" customHeight="1">
      <c r="D224" s="91"/>
      <c r="E224" s="91"/>
      <c r="F224" s="91"/>
    </row>
    <row r="225" spans="4:6" s="42" customFormat="1" ht="15" customHeight="1">
      <c r="D225" s="91"/>
      <c r="E225" s="91"/>
      <c r="F225" s="91"/>
    </row>
    <row r="226" spans="4:6" s="42" customFormat="1" ht="15" customHeight="1">
      <c r="D226" s="91"/>
      <c r="E226" s="91"/>
      <c r="F226" s="91"/>
    </row>
    <row r="227" spans="4:6" s="42" customFormat="1" ht="15" customHeight="1">
      <c r="D227" s="91"/>
      <c r="E227" s="91"/>
      <c r="F227" s="91"/>
    </row>
    <row r="228" spans="4:6" s="42" customFormat="1" ht="15" customHeight="1">
      <c r="D228" s="91"/>
      <c r="E228" s="91"/>
      <c r="F228" s="91"/>
    </row>
    <row r="229" spans="4:6" s="42" customFormat="1" ht="15" customHeight="1">
      <c r="D229" s="91"/>
      <c r="E229" s="91"/>
      <c r="F229" s="91"/>
    </row>
    <row r="230" spans="4:6" s="42" customFormat="1" ht="15" customHeight="1">
      <c r="D230" s="91"/>
      <c r="E230" s="91"/>
      <c r="F230" s="91"/>
    </row>
    <row r="231" spans="4:6" s="42" customFormat="1" ht="15" customHeight="1">
      <c r="D231" s="91"/>
      <c r="E231" s="91"/>
      <c r="F231" s="91"/>
    </row>
    <row r="232" spans="4:6" s="42" customFormat="1" ht="15" customHeight="1">
      <c r="D232" s="91"/>
      <c r="E232" s="91"/>
      <c r="F232" s="91"/>
    </row>
    <row r="233" spans="4:6" s="42" customFormat="1" ht="15" customHeight="1">
      <c r="D233" s="91"/>
      <c r="E233" s="91"/>
      <c r="F233" s="91"/>
    </row>
    <row r="234" spans="4:6" s="42" customFormat="1" ht="15" customHeight="1">
      <c r="D234" s="91"/>
      <c r="E234" s="91"/>
      <c r="F234" s="91"/>
    </row>
    <row r="235" spans="4:6" s="42" customFormat="1" ht="15" customHeight="1">
      <c r="D235" s="91"/>
      <c r="E235" s="91"/>
      <c r="F235" s="91"/>
    </row>
    <row r="236" spans="4:6" s="42" customFormat="1" ht="15" customHeight="1">
      <c r="D236" s="91"/>
      <c r="E236" s="91"/>
      <c r="F236" s="91"/>
    </row>
    <row r="237" spans="4:6" s="42" customFormat="1" ht="15" customHeight="1">
      <c r="D237" s="91"/>
      <c r="E237" s="91"/>
      <c r="F237" s="91"/>
    </row>
    <row r="238" spans="4:6" s="42" customFormat="1" ht="15" customHeight="1">
      <c r="D238" s="91"/>
      <c r="E238" s="91"/>
      <c r="F238" s="91"/>
    </row>
    <row r="239" spans="4:6" s="42" customFormat="1" ht="15" customHeight="1">
      <c r="D239" s="91"/>
      <c r="E239" s="91"/>
      <c r="F239" s="91"/>
    </row>
    <row r="240" spans="4:6" s="42" customFormat="1" ht="15" customHeight="1">
      <c r="D240" s="91"/>
      <c r="E240" s="91"/>
      <c r="F240" s="91"/>
    </row>
    <row r="241" spans="4:6" s="42" customFormat="1" ht="15" customHeight="1">
      <c r="D241" s="91"/>
      <c r="E241" s="91"/>
      <c r="F241" s="91"/>
    </row>
    <row r="242" spans="4:6" s="42" customFormat="1" ht="15" customHeight="1">
      <c r="D242" s="91"/>
      <c r="E242" s="91"/>
      <c r="F242" s="91"/>
    </row>
    <row r="243" spans="4:6" s="42" customFormat="1" ht="15" customHeight="1">
      <c r="D243" s="91"/>
      <c r="E243" s="91"/>
      <c r="F243" s="91"/>
    </row>
    <row r="244" spans="4:6" s="42" customFormat="1" ht="15" customHeight="1">
      <c r="D244" s="91"/>
      <c r="E244" s="91"/>
      <c r="F244" s="91"/>
    </row>
    <row r="245" spans="4:6" s="42" customFormat="1" ht="15" customHeight="1">
      <c r="D245" s="91"/>
      <c r="E245" s="91"/>
      <c r="F245" s="91"/>
    </row>
    <row r="246" spans="4:6" s="42" customFormat="1" ht="15" customHeight="1">
      <c r="D246" s="91"/>
      <c r="E246" s="91"/>
      <c r="F246" s="91"/>
    </row>
    <row r="247" spans="4:6" s="42" customFormat="1" ht="15" customHeight="1">
      <c r="D247" s="91"/>
      <c r="E247" s="91"/>
      <c r="F247" s="91"/>
    </row>
    <row r="248" spans="4:6" s="42" customFormat="1" ht="15" customHeight="1">
      <c r="D248" s="91"/>
      <c r="E248" s="91"/>
      <c r="F248" s="91"/>
    </row>
    <row r="249" spans="4:6" s="42" customFormat="1" ht="15" customHeight="1">
      <c r="D249" s="91"/>
      <c r="E249" s="91"/>
      <c r="F249" s="91"/>
    </row>
    <row r="250" spans="4:6" s="42" customFormat="1" ht="15" customHeight="1">
      <c r="D250" s="91"/>
      <c r="E250" s="91"/>
      <c r="F250" s="91"/>
    </row>
    <row r="251" spans="4:6" s="42" customFormat="1" ht="15" customHeight="1">
      <c r="D251" s="91"/>
      <c r="E251" s="91"/>
      <c r="F251" s="91"/>
    </row>
    <row r="252" spans="4:6" s="42" customFormat="1" ht="15" customHeight="1">
      <c r="D252" s="91"/>
      <c r="E252" s="91"/>
      <c r="F252" s="91"/>
    </row>
    <row r="253" spans="4:6" s="42" customFormat="1" ht="15" customHeight="1">
      <c r="D253" s="91"/>
      <c r="E253" s="91"/>
      <c r="F253" s="91"/>
    </row>
    <row r="254" spans="4:6" s="42" customFormat="1" ht="15" customHeight="1">
      <c r="D254" s="91"/>
      <c r="E254" s="91"/>
      <c r="F254" s="91"/>
    </row>
    <row r="255" spans="4:6" s="42" customFormat="1" ht="15" customHeight="1">
      <c r="D255" s="91"/>
      <c r="E255" s="91"/>
      <c r="F255" s="91"/>
    </row>
    <row r="256" spans="4:6" s="42" customFormat="1" ht="15" customHeight="1">
      <c r="D256" s="91"/>
      <c r="E256" s="91"/>
      <c r="F256" s="91"/>
    </row>
    <row r="257" spans="4:6" s="42" customFormat="1" ht="15" customHeight="1">
      <c r="D257" s="91"/>
      <c r="E257" s="91"/>
      <c r="F257" s="91"/>
    </row>
    <row r="258" spans="4:6" s="42" customFormat="1" ht="15" customHeight="1">
      <c r="D258" s="91"/>
      <c r="E258" s="91"/>
      <c r="F258" s="91"/>
    </row>
    <row r="259" spans="4:6" s="42" customFormat="1" ht="15" customHeight="1">
      <c r="D259" s="91"/>
      <c r="E259" s="91"/>
      <c r="F259" s="91"/>
    </row>
    <row r="260" spans="4:6" s="42" customFormat="1" ht="15" customHeight="1">
      <c r="D260" s="91"/>
      <c r="E260" s="91"/>
      <c r="F260" s="91"/>
    </row>
    <row r="261" spans="4:6" s="42" customFormat="1" ht="15" customHeight="1">
      <c r="D261" s="91"/>
      <c r="E261" s="91"/>
      <c r="F261" s="91"/>
    </row>
    <row r="262" spans="4:6" s="42" customFormat="1" ht="15" customHeight="1">
      <c r="D262" s="91"/>
      <c r="E262" s="91"/>
      <c r="F262" s="91"/>
    </row>
    <row r="263" spans="4:6" s="42" customFormat="1" ht="15" customHeight="1">
      <c r="D263" s="91"/>
      <c r="E263" s="91"/>
      <c r="F263" s="91"/>
    </row>
    <row r="264" spans="4:6" s="42" customFormat="1" ht="15" customHeight="1">
      <c r="D264" s="91"/>
      <c r="E264" s="91"/>
      <c r="F264" s="91"/>
    </row>
    <row r="265" spans="4:6" s="42" customFormat="1" ht="15" customHeight="1">
      <c r="D265" s="91"/>
      <c r="E265" s="91"/>
      <c r="F265" s="91"/>
    </row>
    <row r="266" spans="4:6" s="42" customFormat="1" ht="15" customHeight="1">
      <c r="D266" s="91"/>
      <c r="E266" s="91"/>
      <c r="F266" s="91"/>
    </row>
    <row r="267" spans="4:6" s="42" customFormat="1" ht="15" customHeight="1">
      <c r="D267" s="91"/>
      <c r="E267" s="91"/>
      <c r="F267" s="91"/>
    </row>
    <row r="268" spans="4:6" s="42" customFormat="1" ht="15" customHeight="1">
      <c r="D268" s="91"/>
      <c r="E268" s="91"/>
      <c r="F268" s="91"/>
    </row>
    <row r="269" spans="4:6" s="42" customFormat="1" ht="15" customHeight="1">
      <c r="D269" s="91"/>
      <c r="E269" s="91"/>
      <c r="F269" s="91"/>
    </row>
    <row r="270" spans="4:6" s="42" customFormat="1" ht="15" customHeight="1">
      <c r="D270" s="91"/>
      <c r="E270" s="91"/>
      <c r="F270" s="91"/>
    </row>
    <row r="271" spans="4:6" s="42" customFormat="1" ht="15" customHeight="1">
      <c r="D271" s="91"/>
      <c r="E271" s="91"/>
      <c r="F271" s="91"/>
    </row>
    <row r="272" spans="4:6" s="42" customFormat="1" ht="15" customHeight="1">
      <c r="D272" s="91"/>
      <c r="E272" s="91"/>
      <c r="F272" s="91"/>
    </row>
    <row r="273" spans="4:6" s="42" customFormat="1" ht="15" customHeight="1">
      <c r="D273" s="91"/>
      <c r="E273" s="91"/>
      <c r="F273" s="91"/>
    </row>
    <row r="274" spans="4:6" s="42" customFormat="1" ht="15" customHeight="1">
      <c r="D274" s="91"/>
      <c r="E274" s="91"/>
      <c r="F274" s="91"/>
    </row>
    <row r="275" spans="4:6" s="42" customFormat="1" ht="15" customHeight="1">
      <c r="D275" s="91"/>
      <c r="E275" s="91"/>
      <c r="F275" s="91"/>
    </row>
  </sheetData>
  <mergeCells count="46">
    <mergeCell ref="A82:A91"/>
    <mergeCell ref="B82:B91"/>
    <mergeCell ref="A93:A94"/>
    <mergeCell ref="B93:B94"/>
    <mergeCell ref="A97:A100"/>
    <mergeCell ref="B97:B100"/>
    <mergeCell ref="F77:F78"/>
    <mergeCell ref="G77:G78"/>
    <mergeCell ref="H77:H78"/>
    <mergeCell ref="I77:I78"/>
    <mergeCell ref="A79:A80"/>
    <mergeCell ref="B79:B80"/>
    <mergeCell ref="B77:B78"/>
    <mergeCell ref="E77:E78"/>
    <mergeCell ref="A73:A75"/>
    <mergeCell ref="B73:B75"/>
    <mergeCell ref="A77:A78"/>
    <mergeCell ref="C77:C78"/>
    <mergeCell ref="D77:D78"/>
    <mergeCell ref="A61:A65"/>
    <mergeCell ref="B61:B65"/>
    <mergeCell ref="A67:A71"/>
    <mergeCell ref="B67:B71"/>
    <mergeCell ref="A42:A45"/>
    <mergeCell ref="A47:A49"/>
    <mergeCell ref="B47:B49"/>
    <mergeCell ref="A51:A52"/>
    <mergeCell ref="B51:B52"/>
    <mergeCell ref="A54:A55"/>
    <mergeCell ref="B54:B55"/>
    <mergeCell ref="B42:B45"/>
    <mergeCell ref="H1:I1"/>
    <mergeCell ref="A3:I3"/>
    <mergeCell ref="A4:I4"/>
    <mergeCell ref="A39:A40"/>
    <mergeCell ref="B39:B40"/>
    <mergeCell ref="A32:A36"/>
    <mergeCell ref="B32:B36"/>
    <mergeCell ref="A7:A10"/>
    <mergeCell ref="B7:B10"/>
    <mergeCell ref="A12:A15"/>
    <mergeCell ref="B12:B15"/>
    <mergeCell ref="A17:A20"/>
    <mergeCell ref="B17:B20"/>
    <mergeCell ref="A22:A30"/>
    <mergeCell ref="B22:B30"/>
  </mergeCells>
  <pageMargins left="0.7" right="0.7" top="0.75" bottom="0.75" header="0.3" footer="0.3"/>
  <pageSetup scale="85" orientation="portrait" r:id="rId1"/>
  <headerFoot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J11" sqref="J11"/>
    </sheetView>
  </sheetViews>
  <sheetFormatPr defaultRowHeight="15"/>
  <cols>
    <col min="1" max="1" width="5.7109375" customWidth="1"/>
    <col min="2" max="2" width="13.7109375" customWidth="1"/>
    <col min="3" max="3" width="5" customWidth="1"/>
    <col min="4" max="4" width="16.28515625" customWidth="1"/>
    <col min="5" max="5" width="14.42578125" customWidth="1"/>
    <col min="6" max="6" width="20.140625" customWidth="1"/>
    <col min="7" max="7" width="8" customWidth="1"/>
    <col min="8" max="8" width="7.28515625" customWidth="1"/>
    <col min="9" max="9" width="6.7109375" customWidth="1"/>
  </cols>
  <sheetData>
    <row r="1" spans="1:9" ht="15.75" thickBot="1">
      <c r="A1" s="3"/>
      <c r="B1" s="50"/>
      <c r="C1" s="6"/>
      <c r="D1" s="7"/>
      <c r="E1" s="7"/>
      <c r="F1" s="7"/>
      <c r="G1" s="3"/>
      <c r="H1" s="385" t="s">
        <v>575</v>
      </c>
      <c r="I1" s="386"/>
    </row>
    <row r="2" spans="1:9">
      <c r="A2" s="3"/>
      <c r="B2" s="50"/>
      <c r="C2" s="6"/>
      <c r="D2" s="7"/>
      <c r="E2" s="7"/>
      <c r="F2" s="7"/>
      <c r="G2" s="3"/>
      <c r="H2" s="7"/>
      <c r="I2" s="3"/>
    </row>
    <row r="3" spans="1:9" ht="30" customHeight="1">
      <c r="A3" s="409" t="s">
        <v>563</v>
      </c>
      <c r="B3" s="409"/>
      <c r="C3" s="409"/>
      <c r="D3" s="409"/>
      <c r="E3" s="409"/>
      <c r="F3" s="409"/>
      <c r="G3" s="409"/>
      <c r="H3" s="409"/>
      <c r="I3" s="409"/>
    </row>
    <row r="4" spans="1:9" ht="24" customHeight="1">
      <c r="A4" s="428" t="s">
        <v>558</v>
      </c>
      <c r="B4" s="428"/>
      <c r="C4" s="428"/>
      <c r="D4" s="428"/>
      <c r="E4" s="428"/>
      <c r="F4" s="428"/>
      <c r="G4" s="428"/>
      <c r="H4" s="428"/>
      <c r="I4" s="428"/>
    </row>
    <row r="5" spans="1:9" ht="17.25">
      <c r="A5" s="301"/>
      <c r="B5" s="301"/>
      <c r="C5" s="301"/>
      <c r="D5" s="301"/>
      <c r="E5" s="301"/>
      <c r="F5" s="301"/>
      <c r="G5" s="301"/>
      <c r="H5" s="301"/>
      <c r="I5" s="301"/>
    </row>
    <row r="6" spans="1:9">
      <c r="A6" s="326" t="s">
        <v>438</v>
      </c>
      <c r="B6" s="326" t="s">
        <v>0</v>
      </c>
      <c r="C6" s="327" t="s">
        <v>146</v>
      </c>
      <c r="D6" s="327" t="s">
        <v>282</v>
      </c>
      <c r="E6" s="327" t="s">
        <v>283</v>
      </c>
      <c r="F6" s="327" t="s">
        <v>397</v>
      </c>
      <c r="G6" s="327"/>
      <c r="H6" s="327" t="s">
        <v>277</v>
      </c>
      <c r="I6" s="328" t="s">
        <v>128</v>
      </c>
    </row>
    <row r="7" spans="1:9" ht="18" customHeight="1">
      <c r="A7" s="133">
        <v>1</v>
      </c>
      <c r="B7" s="124" t="s">
        <v>398</v>
      </c>
      <c r="C7" s="92">
        <v>1</v>
      </c>
      <c r="D7" s="125"/>
      <c r="E7" s="125"/>
      <c r="F7" s="125" t="s">
        <v>194</v>
      </c>
      <c r="G7" s="125" t="s">
        <v>284</v>
      </c>
      <c r="H7" s="92" t="s">
        <v>3</v>
      </c>
      <c r="I7" s="94">
        <v>350</v>
      </c>
    </row>
    <row r="8" spans="1:9" ht="18" customHeight="1">
      <c r="A8" s="443">
        <v>2</v>
      </c>
      <c r="B8" s="442" t="s">
        <v>399</v>
      </c>
      <c r="C8" s="92">
        <v>1</v>
      </c>
      <c r="D8" s="125" t="s">
        <v>76</v>
      </c>
      <c r="E8" s="126" t="s">
        <v>77</v>
      </c>
      <c r="F8" s="125" t="s">
        <v>400</v>
      </c>
      <c r="G8" s="125" t="s">
        <v>284</v>
      </c>
      <c r="H8" s="92" t="s">
        <v>3</v>
      </c>
      <c r="I8" s="94">
        <v>411</v>
      </c>
    </row>
    <row r="9" spans="1:9" ht="18" customHeight="1">
      <c r="A9" s="443"/>
      <c r="B9" s="442"/>
      <c r="C9" s="92">
        <v>1</v>
      </c>
      <c r="D9" s="125" t="s">
        <v>78</v>
      </c>
      <c r="E9" s="126" t="s">
        <v>79</v>
      </c>
      <c r="F9" s="125" t="s">
        <v>207</v>
      </c>
      <c r="G9" s="125" t="s">
        <v>284</v>
      </c>
      <c r="H9" s="92" t="s">
        <v>3</v>
      </c>
      <c r="I9" s="94">
        <v>964</v>
      </c>
    </row>
    <row r="10" spans="1:9" ht="18" customHeight="1">
      <c r="A10" s="443"/>
      <c r="B10" s="442"/>
      <c r="C10" s="92">
        <v>1</v>
      </c>
      <c r="D10" s="126" t="s">
        <v>80</v>
      </c>
      <c r="E10" s="125" t="s">
        <v>81</v>
      </c>
      <c r="F10" s="125" t="s">
        <v>401</v>
      </c>
      <c r="G10" s="125" t="s">
        <v>284</v>
      </c>
      <c r="H10" s="92" t="s">
        <v>3</v>
      </c>
      <c r="I10" s="94">
        <v>301</v>
      </c>
    </row>
    <row r="11" spans="1:9" ht="18" customHeight="1">
      <c r="A11" s="134"/>
      <c r="B11" s="128"/>
      <c r="C11" s="101">
        <f>SUM(C8:C10)</f>
        <v>3</v>
      </c>
      <c r="D11" s="130"/>
      <c r="E11" s="131"/>
      <c r="F11" s="131"/>
      <c r="G11" s="131"/>
      <c r="H11" s="129"/>
      <c r="I11" s="104">
        <f>SUM(I8:I10)</f>
        <v>1676</v>
      </c>
    </row>
    <row r="12" spans="1:9" ht="18" customHeight="1">
      <c r="A12" s="443">
        <v>3</v>
      </c>
      <c r="B12" s="442" t="s">
        <v>99</v>
      </c>
      <c r="C12" s="92">
        <v>1</v>
      </c>
      <c r="D12" s="125" t="s">
        <v>37</v>
      </c>
      <c r="E12" s="125" t="s">
        <v>38</v>
      </c>
      <c r="F12" s="125" t="s">
        <v>212</v>
      </c>
      <c r="G12" s="125" t="s">
        <v>284</v>
      </c>
      <c r="H12" s="92" t="s">
        <v>3</v>
      </c>
      <c r="I12" s="94">
        <v>300</v>
      </c>
    </row>
    <row r="13" spans="1:9" ht="18" customHeight="1">
      <c r="A13" s="443"/>
      <c r="B13" s="442"/>
      <c r="C13" s="92">
        <v>1</v>
      </c>
      <c r="D13" s="125" t="s">
        <v>264</v>
      </c>
      <c r="E13" s="125"/>
      <c r="F13" s="125" t="s">
        <v>213</v>
      </c>
      <c r="G13" s="125" t="s">
        <v>284</v>
      </c>
      <c r="H13" s="92" t="s">
        <v>3</v>
      </c>
      <c r="I13" s="94">
        <v>150</v>
      </c>
    </row>
    <row r="14" spans="1:9" ht="18" customHeight="1">
      <c r="A14" s="134"/>
      <c r="B14" s="128"/>
      <c r="C14" s="101">
        <f>SUM(C12:C13)</f>
        <v>2</v>
      </c>
      <c r="D14" s="130"/>
      <c r="E14" s="131"/>
      <c r="F14" s="131"/>
      <c r="G14" s="131"/>
      <c r="H14" s="129"/>
      <c r="I14" s="104">
        <f>SUM(I12:I13)</f>
        <v>450</v>
      </c>
    </row>
    <row r="15" spans="1:9" ht="18" customHeight="1">
      <c r="A15" s="133">
        <v>4</v>
      </c>
      <c r="B15" s="124" t="s">
        <v>402</v>
      </c>
      <c r="C15" s="92">
        <v>1</v>
      </c>
      <c r="D15" s="125" t="s">
        <v>57</v>
      </c>
      <c r="E15" s="125" t="s">
        <v>58</v>
      </c>
      <c r="F15" s="125" t="s">
        <v>230</v>
      </c>
      <c r="G15" s="125" t="s">
        <v>290</v>
      </c>
      <c r="H15" s="92" t="s">
        <v>41</v>
      </c>
      <c r="I15" s="94">
        <v>118</v>
      </c>
    </row>
    <row r="16" spans="1:9" ht="18" customHeight="1">
      <c r="A16" s="443">
        <v>5</v>
      </c>
      <c r="B16" s="442" t="s">
        <v>403</v>
      </c>
      <c r="C16" s="92">
        <v>1</v>
      </c>
      <c r="D16" s="125" t="s">
        <v>82</v>
      </c>
      <c r="E16" s="125" t="s">
        <v>83</v>
      </c>
      <c r="F16" s="125" t="s">
        <v>404</v>
      </c>
      <c r="G16" s="125" t="s">
        <v>290</v>
      </c>
      <c r="H16" s="92" t="s">
        <v>6</v>
      </c>
      <c r="I16" s="94">
        <v>107</v>
      </c>
    </row>
    <row r="17" spans="1:9" ht="18" customHeight="1">
      <c r="A17" s="443"/>
      <c r="B17" s="442"/>
      <c r="C17" s="92">
        <v>1</v>
      </c>
      <c r="D17" s="125" t="s">
        <v>84</v>
      </c>
      <c r="E17" s="127" t="s">
        <v>85</v>
      </c>
      <c r="F17" s="125" t="s">
        <v>387</v>
      </c>
      <c r="G17" s="125" t="s">
        <v>290</v>
      </c>
      <c r="H17" s="92" t="s">
        <v>6</v>
      </c>
      <c r="I17" s="94">
        <v>50</v>
      </c>
    </row>
    <row r="18" spans="1:9" ht="18" customHeight="1">
      <c r="A18" s="443"/>
      <c r="B18" s="442"/>
      <c r="C18" s="92">
        <v>1</v>
      </c>
      <c r="D18" s="125" t="s">
        <v>86</v>
      </c>
      <c r="E18" s="125" t="s">
        <v>86</v>
      </c>
      <c r="F18" s="125" t="s">
        <v>248</v>
      </c>
      <c r="G18" s="125" t="s">
        <v>290</v>
      </c>
      <c r="H18" s="92" t="s">
        <v>6</v>
      </c>
      <c r="I18" s="94">
        <v>746</v>
      </c>
    </row>
    <row r="19" spans="1:9" ht="18" customHeight="1">
      <c r="A19" s="443"/>
      <c r="B19" s="442"/>
      <c r="C19" s="92">
        <v>1</v>
      </c>
      <c r="D19" s="125" t="s">
        <v>87</v>
      </c>
      <c r="E19" s="125" t="s">
        <v>88</v>
      </c>
      <c r="F19" s="125" t="s">
        <v>251</v>
      </c>
      <c r="G19" s="125" t="s">
        <v>290</v>
      </c>
      <c r="H19" s="92" t="s">
        <v>6</v>
      </c>
      <c r="I19" s="94">
        <v>125</v>
      </c>
    </row>
    <row r="20" spans="1:9" ht="18" customHeight="1">
      <c r="A20" s="134"/>
      <c r="B20" s="128"/>
      <c r="C20" s="101">
        <f>SUM(C16:C19)</f>
        <v>4</v>
      </c>
      <c r="D20" s="130"/>
      <c r="E20" s="131"/>
      <c r="F20" s="131"/>
      <c r="G20" s="131"/>
      <c r="H20" s="129"/>
      <c r="I20" s="104">
        <f>SUM(I16:I19)</f>
        <v>1028</v>
      </c>
    </row>
    <row r="21" spans="1:9" ht="18" customHeight="1">
      <c r="A21" s="443">
        <v>6</v>
      </c>
      <c r="B21" s="442" t="s">
        <v>405</v>
      </c>
      <c r="C21" s="92">
        <v>1</v>
      </c>
      <c r="D21" s="125" t="s">
        <v>18</v>
      </c>
      <c r="E21" s="125" t="s">
        <v>19</v>
      </c>
      <c r="F21" s="125" t="s">
        <v>179</v>
      </c>
      <c r="G21" s="125" t="s">
        <v>284</v>
      </c>
      <c r="H21" s="92" t="s">
        <v>3</v>
      </c>
      <c r="I21" s="94">
        <v>580</v>
      </c>
    </row>
    <row r="22" spans="1:9" ht="18" customHeight="1">
      <c r="A22" s="443"/>
      <c r="B22" s="442"/>
      <c r="C22" s="92">
        <v>1</v>
      </c>
      <c r="D22" s="125" t="s">
        <v>20</v>
      </c>
      <c r="E22" s="125" t="s">
        <v>20</v>
      </c>
      <c r="F22" s="125" t="s">
        <v>180</v>
      </c>
      <c r="G22" s="125" t="s">
        <v>284</v>
      </c>
      <c r="H22" s="92" t="s">
        <v>3</v>
      </c>
      <c r="I22" s="94">
        <v>150</v>
      </c>
    </row>
    <row r="23" spans="1:9" ht="18" customHeight="1">
      <c r="A23" s="443"/>
      <c r="B23" s="442"/>
      <c r="C23" s="438">
        <v>1</v>
      </c>
      <c r="D23" s="444" t="s">
        <v>129</v>
      </c>
      <c r="E23" s="125" t="s">
        <v>406</v>
      </c>
      <c r="F23" s="125" t="s">
        <v>408</v>
      </c>
      <c r="G23" s="444" t="s">
        <v>284</v>
      </c>
      <c r="H23" s="438" t="s">
        <v>3</v>
      </c>
      <c r="I23" s="440">
        <v>397</v>
      </c>
    </row>
    <row r="24" spans="1:9" ht="18" customHeight="1">
      <c r="A24" s="443"/>
      <c r="B24" s="442"/>
      <c r="C24" s="438"/>
      <c r="D24" s="444"/>
      <c r="E24" s="125" t="s">
        <v>407</v>
      </c>
      <c r="F24" s="125" t="s">
        <v>306</v>
      </c>
      <c r="G24" s="444"/>
      <c r="H24" s="438"/>
      <c r="I24" s="440"/>
    </row>
    <row r="25" spans="1:9" ht="18" customHeight="1">
      <c r="A25" s="443"/>
      <c r="B25" s="442"/>
      <c r="C25" s="92">
        <v>1</v>
      </c>
      <c r="D25" s="125" t="s">
        <v>167</v>
      </c>
      <c r="E25" s="125" t="s">
        <v>22</v>
      </c>
      <c r="F25" s="125" t="s">
        <v>182</v>
      </c>
      <c r="G25" s="125" t="s">
        <v>285</v>
      </c>
      <c r="H25" s="92" t="s">
        <v>3</v>
      </c>
      <c r="I25" s="94">
        <v>568</v>
      </c>
    </row>
    <row r="26" spans="1:9" ht="18" customHeight="1">
      <c r="A26" s="128"/>
      <c r="B26" s="128"/>
      <c r="C26" s="101">
        <f>SUM(C21:C25)</f>
        <v>4</v>
      </c>
      <c r="D26" s="130"/>
      <c r="E26" s="131"/>
      <c r="F26" s="131"/>
      <c r="G26" s="131"/>
      <c r="H26" s="129"/>
      <c r="I26" s="104">
        <f>SUM(I21:I25)</f>
        <v>1695</v>
      </c>
    </row>
    <row r="27" spans="1:9" ht="18" customHeight="1">
      <c r="A27" s="323"/>
      <c r="B27" s="323"/>
      <c r="C27" s="324">
        <f>C7+C11+C14+C15+C20+C26</f>
        <v>15</v>
      </c>
      <c r="D27" s="325"/>
      <c r="E27" s="325"/>
      <c r="F27" s="325"/>
      <c r="G27" s="325"/>
      <c r="H27" s="324"/>
      <c r="I27" s="324">
        <f>I7+I11+I14+I15+I20+I26</f>
        <v>5317</v>
      </c>
    </row>
  </sheetData>
  <mergeCells count="16">
    <mergeCell ref="I23:I24"/>
    <mergeCell ref="A3:I3"/>
    <mergeCell ref="A8:A10"/>
    <mergeCell ref="A12:A13"/>
    <mergeCell ref="A16:A19"/>
    <mergeCell ref="A21:A25"/>
    <mergeCell ref="B21:B25"/>
    <mergeCell ref="D23:D24"/>
    <mergeCell ref="C23:C24"/>
    <mergeCell ref="G23:G24"/>
    <mergeCell ref="H23:H24"/>
    <mergeCell ref="H1:I1"/>
    <mergeCell ref="A4:I4"/>
    <mergeCell ref="B8:B10"/>
    <mergeCell ref="B12:B13"/>
    <mergeCell ref="B16:B19"/>
  </mergeCells>
  <pageMargins left="0.7" right="0.7" top="0.75" bottom="0.75" header="0.3" footer="0.3"/>
  <pageSetup scale="90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activeCell="H2" sqref="H2:I2"/>
    </sheetView>
  </sheetViews>
  <sheetFormatPr defaultRowHeight="15"/>
  <cols>
    <col min="1" max="1" width="7" customWidth="1"/>
    <col min="2" max="2" width="19" style="88" customWidth="1"/>
    <col min="3" max="3" width="5.140625" customWidth="1"/>
    <col min="4" max="4" width="14.42578125" customWidth="1"/>
    <col min="5" max="5" width="13.140625" customWidth="1"/>
    <col min="6" max="6" width="21.28515625" style="148" customWidth="1"/>
    <col min="7" max="7" width="11.140625" customWidth="1"/>
    <col min="8" max="8" width="7" style="43" customWidth="1"/>
    <col min="9" max="9" width="11" customWidth="1"/>
  </cols>
  <sheetData>
    <row r="1" spans="1:9" ht="15.75" thickBot="1"/>
    <row r="2" spans="1:9" ht="15.75" thickBot="1">
      <c r="A2" s="3"/>
      <c r="B2" s="50"/>
      <c r="C2" s="6"/>
      <c r="D2" s="7"/>
      <c r="E2" s="7"/>
      <c r="F2" s="7"/>
      <c r="G2" s="3"/>
      <c r="H2" s="385" t="s">
        <v>576</v>
      </c>
      <c r="I2" s="386"/>
    </row>
    <row r="3" spans="1:9">
      <c r="A3" s="3"/>
      <c r="B3" s="50"/>
      <c r="C3" s="6"/>
      <c r="D3" s="7"/>
      <c r="E3" s="7"/>
      <c r="F3" s="7"/>
      <c r="G3" s="3"/>
      <c r="H3" s="7"/>
      <c r="I3" s="3"/>
    </row>
    <row r="4" spans="1:9" ht="24.75" customHeight="1">
      <c r="A4" s="409" t="s">
        <v>563</v>
      </c>
      <c r="B4" s="409"/>
      <c r="C4" s="409"/>
      <c r="D4" s="409"/>
      <c r="E4" s="409"/>
      <c r="F4" s="409"/>
      <c r="G4" s="409"/>
      <c r="H4" s="409"/>
      <c r="I4" s="409"/>
    </row>
    <row r="5" spans="1:9" ht="24.75" customHeight="1">
      <c r="A5" s="428" t="s">
        <v>559</v>
      </c>
      <c r="B5" s="428"/>
      <c r="C5" s="428"/>
      <c r="D5" s="428"/>
      <c r="E5" s="428"/>
      <c r="F5" s="428"/>
      <c r="G5" s="428"/>
      <c r="H5" s="428"/>
      <c r="I5" s="428"/>
    </row>
    <row r="8" spans="1:9" ht="17.25" customHeight="1">
      <c r="A8" s="329" t="s">
        <v>145</v>
      </c>
      <c r="B8" s="330" t="s">
        <v>0</v>
      </c>
      <c r="C8" s="331" t="s">
        <v>146</v>
      </c>
      <c r="D8" s="331" t="s">
        <v>282</v>
      </c>
      <c r="E8" s="332" t="s">
        <v>283</v>
      </c>
      <c r="F8" s="331" t="s">
        <v>397</v>
      </c>
      <c r="G8" s="332" t="s">
        <v>326</v>
      </c>
      <c r="H8" s="333" t="s">
        <v>327</v>
      </c>
      <c r="I8" s="334" t="s">
        <v>409</v>
      </c>
    </row>
    <row r="9" spans="1:9" ht="25.5">
      <c r="A9" s="141">
        <v>1</v>
      </c>
      <c r="B9" s="142" t="s">
        <v>154</v>
      </c>
      <c r="C9" s="143">
        <v>1</v>
      </c>
      <c r="D9" s="144" t="s">
        <v>155</v>
      </c>
      <c r="E9" s="144" t="s">
        <v>156</v>
      </c>
      <c r="F9" s="144" t="s">
        <v>410</v>
      </c>
      <c r="G9" s="144" t="s">
        <v>292</v>
      </c>
      <c r="H9" s="147">
        <v>2601</v>
      </c>
      <c r="I9" s="335" t="s">
        <v>411</v>
      </c>
    </row>
    <row r="10" spans="1:9" ht="25.5">
      <c r="A10" s="141">
        <v>2</v>
      </c>
      <c r="B10" s="142" t="s">
        <v>412</v>
      </c>
      <c r="C10" s="143">
        <v>1</v>
      </c>
      <c r="D10" s="144" t="s">
        <v>413</v>
      </c>
      <c r="E10" s="144" t="s">
        <v>89</v>
      </c>
      <c r="F10" s="144" t="s">
        <v>414</v>
      </c>
      <c r="G10" s="144" t="s">
        <v>290</v>
      </c>
      <c r="H10" s="147">
        <v>1161</v>
      </c>
      <c r="I10" s="336"/>
    </row>
    <row r="11" spans="1:9">
      <c r="A11" s="445">
        <v>3</v>
      </c>
      <c r="B11" s="446" t="s">
        <v>415</v>
      </c>
      <c r="C11" s="143">
        <v>1</v>
      </c>
      <c r="D11" s="144" t="s">
        <v>90</v>
      </c>
      <c r="E11" s="144" t="s">
        <v>91</v>
      </c>
      <c r="F11" s="144" t="s">
        <v>416</v>
      </c>
      <c r="G11" s="144" t="s">
        <v>292</v>
      </c>
      <c r="H11" s="147">
        <v>2249</v>
      </c>
      <c r="I11" s="335"/>
    </row>
    <row r="12" spans="1:9">
      <c r="A12" s="445"/>
      <c r="B12" s="446"/>
      <c r="C12" s="143">
        <v>1</v>
      </c>
      <c r="D12" s="144" t="s">
        <v>92</v>
      </c>
      <c r="E12" s="144" t="s">
        <v>93</v>
      </c>
      <c r="F12" s="144" t="s">
        <v>417</v>
      </c>
      <c r="G12" s="144" t="s">
        <v>292</v>
      </c>
      <c r="H12" s="147">
        <v>2319</v>
      </c>
      <c r="I12" s="335"/>
    </row>
    <row r="13" spans="1:9">
      <c r="A13" s="150"/>
      <c r="B13" s="151"/>
      <c r="C13" s="152">
        <f>SUM(C11:C12)</f>
        <v>2</v>
      </c>
      <c r="D13" s="153"/>
      <c r="E13" s="153"/>
      <c r="F13" s="153"/>
      <c r="G13" s="153"/>
      <c r="H13" s="154">
        <f>SUM(H11:H12)</f>
        <v>4568</v>
      </c>
      <c r="I13" s="337"/>
    </row>
    <row r="14" spans="1:9" ht="36">
      <c r="A14" s="141">
        <v>4</v>
      </c>
      <c r="B14" s="265" t="s">
        <v>562</v>
      </c>
      <c r="C14" s="143">
        <v>1</v>
      </c>
      <c r="D14" s="144" t="s">
        <v>99</v>
      </c>
      <c r="E14" s="144"/>
      <c r="F14" s="144" t="s">
        <v>418</v>
      </c>
      <c r="G14" s="144" t="s">
        <v>291</v>
      </c>
      <c r="H14" s="147">
        <v>1683</v>
      </c>
      <c r="I14" s="335" t="s">
        <v>419</v>
      </c>
    </row>
    <row r="15" spans="1:9" ht="25.5">
      <c r="A15" s="141">
        <v>5</v>
      </c>
      <c r="B15" s="142" t="s">
        <v>133</v>
      </c>
      <c r="C15" s="143">
        <v>1</v>
      </c>
      <c r="D15" s="144" t="s">
        <v>1</v>
      </c>
      <c r="E15" s="144" t="s">
        <v>420</v>
      </c>
      <c r="F15" s="144" t="s">
        <v>421</v>
      </c>
      <c r="G15" s="144" t="s">
        <v>284</v>
      </c>
      <c r="H15" s="147">
        <v>2881</v>
      </c>
      <c r="I15" s="335"/>
    </row>
    <row r="16" spans="1:9">
      <c r="A16" s="445">
        <v>6</v>
      </c>
      <c r="B16" s="446" t="s">
        <v>422</v>
      </c>
      <c r="C16" s="143">
        <v>1</v>
      </c>
      <c r="D16" s="144" t="s">
        <v>94</v>
      </c>
      <c r="E16" s="144" t="s">
        <v>95</v>
      </c>
      <c r="F16" s="144" t="s">
        <v>95</v>
      </c>
      <c r="G16" s="144" t="s">
        <v>286</v>
      </c>
      <c r="H16" s="147">
        <v>1748</v>
      </c>
      <c r="I16" s="335"/>
    </row>
    <row r="17" spans="1:9">
      <c r="A17" s="445"/>
      <c r="B17" s="446"/>
      <c r="C17" s="143">
        <v>1</v>
      </c>
      <c r="D17" s="144" t="s">
        <v>96</v>
      </c>
      <c r="E17" s="144" t="s">
        <v>96</v>
      </c>
      <c r="F17" s="144" t="s">
        <v>423</v>
      </c>
      <c r="G17" s="144" t="s">
        <v>286</v>
      </c>
      <c r="H17" s="147">
        <v>1917</v>
      </c>
      <c r="I17" s="335"/>
    </row>
    <row r="18" spans="1:9">
      <c r="A18" s="150"/>
      <c r="B18" s="151"/>
      <c r="C18" s="152">
        <f>SUM(C16:C17)</f>
        <v>2</v>
      </c>
      <c r="D18" s="153"/>
      <c r="E18" s="153"/>
      <c r="F18" s="153"/>
      <c r="G18" s="153"/>
      <c r="H18" s="154">
        <f>SUM(H16:H17)</f>
        <v>3665</v>
      </c>
      <c r="I18" s="337"/>
    </row>
    <row r="19" spans="1:9" ht="24">
      <c r="A19" s="445">
        <v>7</v>
      </c>
      <c r="B19" s="446" t="s">
        <v>134</v>
      </c>
      <c r="C19" s="143">
        <v>1</v>
      </c>
      <c r="D19" s="144" t="s">
        <v>97</v>
      </c>
      <c r="E19" s="144" t="s">
        <v>98</v>
      </c>
      <c r="F19" s="144" t="s">
        <v>210</v>
      </c>
      <c r="G19" s="144" t="s">
        <v>439</v>
      </c>
      <c r="H19" s="147">
        <v>1329</v>
      </c>
      <c r="I19" s="335" t="s">
        <v>424</v>
      </c>
    </row>
    <row r="20" spans="1:9" ht="36">
      <c r="A20" s="445"/>
      <c r="B20" s="446"/>
      <c r="C20" s="143">
        <v>1</v>
      </c>
      <c r="D20" s="144" t="s">
        <v>34</v>
      </c>
      <c r="E20" s="144"/>
      <c r="F20" s="144" t="s">
        <v>211</v>
      </c>
      <c r="G20" s="144" t="s">
        <v>439</v>
      </c>
      <c r="H20" s="147">
        <v>3384</v>
      </c>
      <c r="I20" s="335" t="s">
        <v>425</v>
      </c>
    </row>
    <row r="21" spans="1:9">
      <c r="A21" s="150"/>
      <c r="B21" s="151"/>
      <c r="C21" s="152">
        <f>SUM(C19:C20)</f>
        <v>2</v>
      </c>
      <c r="D21" s="153"/>
      <c r="E21" s="153"/>
      <c r="F21" s="153"/>
      <c r="G21" s="153"/>
      <c r="H21" s="154">
        <f>SUM(H19:H20)</f>
        <v>4713</v>
      </c>
      <c r="I21" s="337"/>
    </row>
    <row r="22" spans="1:9">
      <c r="A22" s="445">
        <v>8</v>
      </c>
      <c r="B22" s="446" t="s">
        <v>426</v>
      </c>
      <c r="C22" s="143">
        <v>1</v>
      </c>
      <c r="D22" s="144"/>
      <c r="E22" s="144"/>
      <c r="F22" s="144" t="s">
        <v>427</v>
      </c>
      <c r="G22" s="144" t="s">
        <v>286</v>
      </c>
      <c r="H22" s="147">
        <v>4797</v>
      </c>
      <c r="I22" s="335"/>
    </row>
    <row r="23" spans="1:9" ht="25.5">
      <c r="A23" s="445"/>
      <c r="B23" s="446"/>
      <c r="C23" s="143">
        <v>1</v>
      </c>
      <c r="D23" s="144"/>
      <c r="E23" s="144"/>
      <c r="F23" s="144" t="s">
        <v>428</v>
      </c>
      <c r="G23" s="144" t="s">
        <v>286</v>
      </c>
      <c r="H23" s="147">
        <v>1128</v>
      </c>
      <c r="I23" s="335"/>
    </row>
    <row r="24" spans="1:9">
      <c r="A24" s="150"/>
      <c r="B24" s="151"/>
      <c r="C24" s="152">
        <f>SUM(C22:C23)</f>
        <v>2</v>
      </c>
      <c r="D24" s="153"/>
      <c r="E24" s="153"/>
      <c r="F24" s="153"/>
      <c r="G24" s="153"/>
      <c r="H24" s="154">
        <f>SUM(H22:H23)</f>
        <v>5925</v>
      </c>
      <c r="I24" s="337"/>
    </row>
    <row r="25" spans="1:9">
      <c r="A25" s="445">
        <v>9</v>
      </c>
      <c r="B25" s="446" t="s">
        <v>429</v>
      </c>
      <c r="C25" s="143">
        <v>1</v>
      </c>
      <c r="D25" s="144" t="s">
        <v>100</v>
      </c>
      <c r="E25" s="144"/>
      <c r="F25" s="144" t="s">
        <v>430</v>
      </c>
      <c r="G25" s="144" t="s">
        <v>286</v>
      </c>
      <c r="H25" s="147">
        <v>2529</v>
      </c>
      <c r="I25" s="335"/>
    </row>
    <row r="26" spans="1:9">
      <c r="A26" s="445"/>
      <c r="B26" s="446"/>
      <c r="C26" s="143">
        <v>1</v>
      </c>
      <c r="D26" s="144" t="s">
        <v>102</v>
      </c>
      <c r="E26" s="144"/>
      <c r="F26" s="144" t="s">
        <v>102</v>
      </c>
      <c r="G26" s="144" t="s">
        <v>286</v>
      </c>
      <c r="H26" s="147">
        <v>1938</v>
      </c>
      <c r="I26" s="145"/>
    </row>
    <row r="27" spans="1:9" ht="25.5">
      <c r="A27" s="445"/>
      <c r="B27" s="446"/>
      <c r="C27" s="143">
        <v>1</v>
      </c>
      <c r="D27" s="144" t="s">
        <v>159</v>
      </c>
      <c r="E27" s="144"/>
      <c r="F27" s="144" t="s">
        <v>431</v>
      </c>
      <c r="G27" s="144" t="s">
        <v>286</v>
      </c>
      <c r="H27" s="147">
        <v>3947</v>
      </c>
      <c r="I27" s="145"/>
    </row>
    <row r="28" spans="1:9">
      <c r="A28" s="150"/>
      <c r="B28" s="151"/>
      <c r="C28" s="152">
        <f>SUM(C25:C27)</f>
        <v>3</v>
      </c>
      <c r="D28" s="153"/>
      <c r="E28" s="153"/>
      <c r="F28" s="153"/>
      <c r="G28" s="153"/>
      <c r="H28" s="154">
        <f>SUM(H25:H27)</f>
        <v>8414</v>
      </c>
      <c r="I28" s="155"/>
    </row>
    <row r="29" spans="1:9">
      <c r="A29" s="447">
        <v>10</v>
      </c>
      <c r="B29" s="446" t="s">
        <v>137</v>
      </c>
      <c r="C29" s="143">
        <v>1</v>
      </c>
      <c r="D29" s="144" t="s">
        <v>103</v>
      </c>
      <c r="E29" s="144" t="s">
        <v>103</v>
      </c>
      <c r="F29" s="144" t="s">
        <v>322</v>
      </c>
      <c r="G29" s="146" t="s">
        <v>284</v>
      </c>
      <c r="H29" s="147">
        <v>2475</v>
      </c>
      <c r="I29" s="145"/>
    </row>
    <row r="30" spans="1:9">
      <c r="A30" s="447"/>
      <c r="B30" s="446"/>
      <c r="C30" s="143">
        <v>1</v>
      </c>
      <c r="D30" s="144" t="s">
        <v>162</v>
      </c>
      <c r="E30" s="144" t="s">
        <v>162</v>
      </c>
      <c r="F30" s="144" t="s">
        <v>432</v>
      </c>
      <c r="G30" s="144" t="s">
        <v>284</v>
      </c>
      <c r="H30" s="147">
        <v>3666</v>
      </c>
      <c r="I30" s="145"/>
    </row>
    <row r="31" spans="1:9">
      <c r="A31" s="447"/>
      <c r="B31" s="446"/>
      <c r="C31" s="143">
        <v>1</v>
      </c>
      <c r="D31" s="144" t="s">
        <v>104</v>
      </c>
      <c r="E31" s="144" t="s">
        <v>105</v>
      </c>
      <c r="F31" s="144" t="s">
        <v>433</v>
      </c>
      <c r="G31" s="144" t="s">
        <v>284</v>
      </c>
      <c r="H31" s="147">
        <v>1152</v>
      </c>
      <c r="I31" s="145"/>
    </row>
    <row r="32" spans="1:9">
      <c r="A32" s="150"/>
      <c r="B32" s="151"/>
      <c r="C32" s="152">
        <f>SUM(C29:C31)</f>
        <v>3</v>
      </c>
      <c r="D32" s="153"/>
      <c r="E32" s="153"/>
      <c r="F32" s="153"/>
      <c r="G32" s="153"/>
      <c r="H32" s="154">
        <f>SUM(H29:H31)</f>
        <v>7293</v>
      </c>
      <c r="I32" s="155"/>
    </row>
    <row r="33" spans="1:9">
      <c r="A33" s="141">
        <v>11</v>
      </c>
      <c r="B33" s="142" t="s">
        <v>140</v>
      </c>
      <c r="C33" s="143">
        <v>1</v>
      </c>
      <c r="D33" s="144" t="s">
        <v>108</v>
      </c>
      <c r="E33" s="144" t="s">
        <v>109</v>
      </c>
      <c r="F33" s="149" t="s">
        <v>434</v>
      </c>
      <c r="G33" s="144" t="s">
        <v>284</v>
      </c>
      <c r="H33" s="147">
        <v>1531</v>
      </c>
      <c r="I33" s="145"/>
    </row>
    <row r="34" spans="1:9" ht="25.5">
      <c r="A34" s="141">
        <v>12</v>
      </c>
      <c r="B34" s="142" t="s">
        <v>435</v>
      </c>
      <c r="C34" s="143">
        <v>1</v>
      </c>
      <c r="D34" s="144" t="s">
        <v>106</v>
      </c>
      <c r="E34" s="144" t="s">
        <v>107</v>
      </c>
      <c r="F34" s="146" t="s">
        <v>436</v>
      </c>
      <c r="G34" s="144"/>
      <c r="H34" s="147">
        <v>1500</v>
      </c>
      <c r="I34" s="145"/>
    </row>
    <row r="35" spans="1:9" ht="25.5">
      <c r="A35" s="141">
        <v>13</v>
      </c>
      <c r="B35" s="142" t="s">
        <v>163</v>
      </c>
      <c r="C35" s="143">
        <v>1</v>
      </c>
      <c r="D35" s="144" t="s">
        <v>82</v>
      </c>
      <c r="E35" s="144" t="s">
        <v>142</v>
      </c>
      <c r="F35" s="146" t="s">
        <v>437</v>
      </c>
      <c r="G35" s="144" t="s">
        <v>286</v>
      </c>
      <c r="H35" s="147">
        <v>1077</v>
      </c>
      <c r="I35" s="145"/>
    </row>
    <row r="36" spans="1:9">
      <c r="A36" s="338"/>
      <c r="B36" s="339"/>
      <c r="C36" s="340">
        <f>C9+C10+C13+C14+C15+C18+C21+C24+C28+C32+C33+C34+C35</f>
        <v>21</v>
      </c>
      <c r="D36" s="340"/>
      <c r="E36" s="341"/>
      <c r="F36" s="341"/>
      <c r="G36" s="340"/>
      <c r="H36" s="343">
        <f>H9+H10+H13+H14+H15+H18+H21+H24+H28+H32+H33+H34+H35</f>
        <v>47012</v>
      </c>
      <c r="I36" s="342"/>
    </row>
  </sheetData>
  <mergeCells count="15">
    <mergeCell ref="A29:A31"/>
    <mergeCell ref="B29:B31"/>
    <mergeCell ref="A25:A27"/>
    <mergeCell ref="B25:B27"/>
    <mergeCell ref="A22:A23"/>
    <mergeCell ref="B22:B23"/>
    <mergeCell ref="H2:I2"/>
    <mergeCell ref="A4:I4"/>
    <mergeCell ref="A5:I5"/>
    <mergeCell ref="A19:A20"/>
    <mergeCell ref="B19:B20"/>
    <mergeCell ref="A16:A17"/>
    <mergeCell ref="B16:B17"/>
    <mergeCell ref="A11:A12"/>
    <mergeCell ref="B11:B12"/>
  </mergeCells>
  <pageMargins left="0.7" right="0.7" top="0.75" bottom="0.75" header="0.3" footer="0.3"/>
  <pageSetup scale="80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H2" sqref="H2:I2"/>
    </sheetView>
  </sheetViews>
  <sheetFormatPr defaultRowHeight="15"/>
  <cols>
    <col min="1" max="1" width="5" customWidth="1"/>
    <col min="2" max="2" width="12.42578125" customWidth="1"/>
    <col min="3" max="3" width="15.85546875" customWidth="1"/>
    <col min="4" max="4" width="5" customWidth="1"/>
    <col min="5" max="5" width="18.140625" customWidth="1"/>
    <col min="6" max="6" width="20" customWidth="1"/>
    <col min="7" max="7" width="8.7109375" customWidth="1"/>
    <col min="8" max="8" width="7" customWidth="1"/>
    <col min="9" max="9" width="7.42578125" customWidth="1"/>
  </cols>
  <sheetData>
    <row r="1" spans="1:9" ht="15.75" thickBot="1">
      <c r="B1" s="88"/>
      <c r="F1" s="148"/>
      <c r="H1" s="43"/>
    </row>
    <row r="2" spans="1:9" ht="17.25" customHeight="1" thickBot="1">
      <c r="A2" s="3"/>
      <c r="B2" s="50"/>
      <c r="C2" s="6"/>
      <c r="D2" s="7"/>
      <c r="E2" s="7"/>
      <c r="F2" s="7"/>
      <c r="G2" s="3"/>
      <c r="H2" s="385" t="s">
        <v>577</v>
      </c>
      <c r="I2" s="386"/>
    </row>
    <row r="3" spans="1:9">
      <c r="A3" s="3"/>
      <c r="B3" s="50"/>
      <c r="C3" s="6"/>
      <c r="D3" s="7"/>
      <c r="E3" s="7"/>
      <c r="F3" s="7"/>
      <c r="G3" s="3"/>
      <c r="H3" s="7"/>
      <c r="I3" s="3"/>
    </row>
    <row r="4" spans="1:9" ht="28.5" customHeight="1">
      <c r="A4" s="409" t="s">
        <v>563</v>
      </c>
      <c r="B4" s="409"/>
      <c r="C4" s="409"/>
      <c r="D4" s="409"/>
      <c r="E4" s="409"/>
      <c r="F4" s="409"/>
      <c r="G4" s="409"/>
      <c r="H4" s="409"/>
      <c r="I4" s="409"/>
    </row>
    <row r="5" spans="1:9" ht="21.75" customHeight="1">
      <c r="A5" s="415" t="s">
        <v>560</v>
      </c>
      <c r="B5" s="415"/>
      <c r="C5" s="415"/>
      <c r="D5" s="415"/>
      <c r="E5" s="415"/>
      <c r="F5" s="415"/>
      <c r="G5" s="415"/>
      <c r="H5" s="415"/>
      <c r="I5" s="415"/>
    </row>
    <row r="6" spans="1:9">
      <c r="B6" s="88"/>
      <c r="F6" s="148"/>
      <c r="H6" s="43"/>
    </row>
    <row r="7" spans="1:9">
      <c r="B7" s="88"/>
      <c r="F7" s="148"/>
      <c r="H7" s="43"/>
    </row>
    <row r="8" spans="1:9" ht="29.25" customHeight="1">
      <c r="A8" s="344"/>
      <c r="B8" s="345" t="s">
        <v>0</v>
      </c>
      <c r="C8" s="345" t="s">
        <v>440</v>
      </c>
      <c r="D8" s="345" t="s">
        <v>146</v>
      </c>
      <c r="E8" s="345" t="s">
        <v>441</v>
      </c>
      <c r="F8" s="345" t="s">
        <v>127</v>
      </c>
      <c r="G8" s="345" t="s">
        <v>567</v>
      </c>
      <c r="H8" s="345" t="s">
        <v>442</v>
      </c>
      <c r="I8" s="346" t="s">
        <v>128</v>
      </c>
    </row>
    <row r="9" spans="1:9" ht="24.95" customHeight="1">
      <c r="A9" s="158">
        <v>1</v>
      </c>
      <c r="B9" s="159" t="s">
        <v>562</v>
      </c>
      <c r="C9" s="159" t="s">
        <v>99</v>
      </c>
      <c r="D9" s="160">
        <v>1</v>
      </c>
      <c r="E9" s="159" t="s">
        <v>443</v>
      </c>
      <c r="F9" s="159" t="s">
        <v>444</v>
      </c>
      <c r="G9" s="159" t="s">
        <v>284</v>
      </c>
      <c r="H9" s="160"/>
      <c r="I9" s="161">
        <v>1683</v>
      </c>
    </row>
    <row r="10" spans="1:9" ht="24.95" customHeight="1">
      <c r="A10" s="158">
        <v>2</v>
      </c>
      <c r="B10" s="159" t="s">
        <v>403</v>
      </c>
      <c r="C10" s="159" t="s">
        <v>82</v>
      </c>
      <c r="D10" s="160">
        <v>1</v>
      </c>
      <c r="E10" s="159" t="s">
        <v>142</v>
      </c>
      <c r="F10" s="159" t="s">
        <v>437</v>
      </c>
      <c r="G10" s="159" t="s">
        <v>286</v>
      </c>
      <c r="H10" s="160"/>
      <c r="I10" s="161">
        <v>1077</v>
      </c>
    </row>
    <row r="11" spans="1:9" ht="24.95" customHeight="1">
      <c r="A11" s="158">
        <v>3</v>
      </c>
      <c r="B11" s="159" t="s">
        <v>405</v>
      </c>
      <c r="C11" s="159" t="s">
        <v>155</v>
      </c>
      <c r="D11" s="160">
        <v>1</v>
      </c>
      <c r="E11" s="159" t="s">
        <v>156</v>
      </c>
      <c r="F11" s="159" t="s">
        <v>445</v>
      </c>
      <c r="G11" s="159" t="s">
        <v>285</v>
      </c>
      <c r="H11" s="160"/>
      <c r="I11" s="161">
        <v>2601</v>
      </c>
    </row>
    <row r="12" spans="1:9">
      <c r="A12" s="347"/>
      <c r="B12" s="295"/>
      <c r="C12" s="295"/>
      <c r="D12" s="279">
        <v>3</v>
      </c>
      <c r="E12" s="295"/>
      <c r="F12" s="295"/>
      <c r="G12" s="295"/>
      <c r="H12" s="279"/>
      <c r="I12" s="282">
        <f>SUM(I9:I11)</f>
        <v>5361</v>
      </c>
    </row>
  </sheetData>
  <mergeCells count="3">
    <mergeCell ref="H2:I2"/>
    <mergeCell ref="A4:I4"/>
    <mergeCell ref="A5:I5"/>
  </mergeCells>
  <pageMargins left="0.7" right="0.7" top="0.75" bottom="0.75" header="0.3" footer="0.3"/>
  <pageSetup scale="90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I2" sqref="I2"/>
    </sheetView>
  </sheetViews>
  <sheetFormatPr defaultRowHeight="15"/>
  <cols>
    <col min="1" max="1" width="4.140625" customWidth="1"/>
    <col min="2" max="2" width="15.7109375" customWidth="1"/>
    <col min="3" max="3" width="3.85546875" customWidth="1"/>
    <col min="4" max="4" width="13" customWidth="1"/>
    <col min="5" max="5" width="12" customWidth="1"/>
    <col min="6" max="6" width="18.42578125" customWidth="1"/>
    <col min="7" max="7" width="11.85546875" customWidth="1"/>
    <col min="8" max="8" width="10.140625" customWidth="1"/>
    <col min="9" max="9" width="12.85546875" customWidth="1"/>
  </cols>
  <sheetData>
    <row r="1" spans="1:10" ht="15.75" thickBot="1"/>
    <row r="2" spans="1:10" ht="15.75" thickBot="1">
      <c r="A2" s="3"/>
      <c r="B2" s="50"/>
      <c r="C2" s="6"/>
      <c r="D2" s="7"/>
      <c r="E2" s="7"/>
      <c r="F2" s="7"/>
      <c r="G2" s="3"/>
      <c r="I2" s="348" t="s">
        <v>578</v>
      </c>
    </row>
    <row r="3" spans="1:10">
      <c r="A3" s="3"/>
      <c r="B3" s="50"/>
      <c r="C3" s="6"/>
      <c r="D3" s="7"/>
      <c r="E3" s="7"/>
      <c r="F3" s="7"/>
      <c r="G3" s="3"/>
      <c r="H3" s="7"/>
      <c r="I3" s="3"/>
    </row>
    <row r="4" spans="1:10" ht="34.5" customHeight="1">
      <c r="A4" s="409" t="s">
        <v>563</v>
      </c>
      <c r="B4" s="409"/>
      <c r="C4" s="409"/>
      <c r="D4" s="409"/>
      <c r="E4" s="409"/>
      <c r="F4" s="409"/>
      <c r="G4" s="409"/>
      <c r="H4" s="409"/>
      <c r="I4" s="409"/>
    </row>
    <row r="5" spans="1:10" ht="17.25">
      <c r="A5" s="415" t="s">
        <v>561</v>
      </c>
      <c r="B5" s="415"/>
      <c r="C5" s="415"/>
      <c r="D5" s="415"/>
      <c r="E5" s="415"/>
      <c r="F5" s="415"/>
      <c r="G5" s="415"/>
      <c r="H5" s="415"/>
      <c r="I5" s="415"/>
    </row>
    <row r="6" spans="1:10" ht="17.25">
      <c r="A6" s="294"/>
      <c r="B6" s="294"/>
      <c r="C6" s="294"/>
      <c r="D6" s="294"/>
      <c r="E6" s="294"/>
      <c r="F6" s="294"/>
      <c r="G6" s="294"/>
      <c r="H6" s="294"/>
      <c r="I6" s="294"/>
    </row>
    <row r="7" spans="1:10" ht="17.25">
      <c r="A7" s="294"/>
      <c r="B7" s="294"/>
      <c r="C7" s="294"/>
      <c r="D7" s="294"/>
      <c r="E7" s="294"/>
      <c r="F7" s="294"/>
      <c r="G7" s="294"/>
      <c r="H7" s="294"/>
      <c r="I7" s="294"/>
    </row>
    <row r="8" spans="1:10" ht="25.5">
      <c r="A8" s="326" t="s">
        <v>145</v>
      </c>
      <c r="B8" s="327" t="s">
        <v>0</v>
      </c>
      <c r="C8" s="327" t="s">
        <v>146</v>
      </c>
      <c r="D8" s="327" t="s">
        <v>282</v>
      </c>
      <c r="E8" s="327" t="s">
        <v>283</v>
      </c>
      <c r="F8" s="327" t="s">
        <v>397</v>
      </c>
      <c r="G8" s="327" t="s">
        <v>326</v>
      </c>
      <c r="H8" s="327" t="s">
        <v>128</v>
      </c>
      <c r="I8" s="328" t="s">
        <v>409</v>
      </c>
      <c r="J8" s="274"/>
    </row>
    <row r="9" spans="1:10" s="44" customFormat="1" ht="42" customHeight="1">
      <c r="A9" s="105">
        <v>1</v>
      </c>
      <c r="B9" s="125" t="s">
        <v>148</v>
      </c>
      <c r="C9" s="113">
        <v>1</v>
      </c>
      <c r="D9" s="125" t="s">
        <v>413</v>
      </c>
      <c r="E9" s="125" t="s">
        <v>110</v>
      </c>
      <c r="F9" s="125" t="s">
        <v>149</v>
      </c>
      <c r="G9" s="273" t="s">
        <v>449</v>
      </c>
      <c r="H9" s="92">
        <v>7188</v>
      </c>
      <c r="I9" s="165" t="s">
        <v>446</v>
      </c>
    </row>
    <row r="10" spans="1:10" s="44" customFormat="1" ht="24.95" customHeight="1">
      <c r="A10" s="105">
        <v>2</v>
      </c>
      <c r="B10" s="125" t="s">
        <v>131</v>
      </c>
      <c r="C10" s="113">
        <v>1</v>
      </c>
      <c r="D10" s="125" t="s">
        <v>111</v>
      </c>
      <c r="E10" s="125" t="s">
        <v>112</v>
      </c>
      <c r="F10" s="125" t="s">
        <v>150</v>
      </c>
      <c r="G10" s="92" t="s">
        <v>454</v>
      </c>
      <c r="H10" s="92">
        <v>12950</v>
      </c>
      <c r="I10" s="163"/>
    </row>
    <row r="11" spans="1:10" s="44" customFormat="1" ht="24.95" customHeight="1">
      <c r="A11" s="105">
        <v>3</v>
      </c>
      <c r="B11" s="125" t="s">
        <v>113</v>
      </c>
      <c r="C11" s="113">
        <v>1</v>
      </c>
      <c r="D11" s="125" t="s">
        <v>113</v>
      </c>
      <c r="E11" s="125" t="s">
        <v>113</v>
      </c>
      <c r="F11" s="125" t="s">
        <v>114</v>
      </c>
      <c r="G11" s="92" t="s">
        <v>450</v>
      </c>
      <c r="H11" s="92">
        <v>8097</v>
      </c>
      <c r="I11" s="164"/>
    </row>
    <row r="12" spans="1:10" s="44" customFormat="1" ht="24.95" customHeight="1">
      <c r="A12" s="105">
        <v>4</v>
      </c>
      <c r="B12" s="125" t="s">
        <v>136</v>
      </c>
      <c r="C12" s="113">
        <v>1</v>
      </c>
      <c r="D12" s="125" t="s">
        <v>115</v>
      </c>
      <c r="E12" s="125" t="s">
        <v>115</v>
      </c>
      <c r="F12" s="125" t="s">
        <v>116</v>
      </c>
      <c r="G12" s="92" t="s">
        <v>451</v>
      </c>
      <c r="H12" s="92">
        <v>14256</v>
      </c>
      <c r="I12" s="164"/>
    </row>
    <row r="13" spans="1:10" s="44" customFormat="1" ht="24.95" customHeight="1">
      <c r="A13" s="105">
        <v>5</v>
      </c>
      <c r="B13" s="125" t="s">
        <v>137</v>
      </c>
      <c r="C13" s="113">
        <v>1</v>
      </c>
      <c r="D13" s="125" t="s">
        <v>117</v>
      </c>
      <c r="E13" s="125" t="s">
        <v>118</v>
      </c>
      <c r="F13" s="126" t="s">
        <v>151</v>
      </c>
      <c r="G13" s="117" t="s">
        <v>286</v>
      </c>
      <c r="H13" s="92">
        <v>27090</v>
      </c>
      <c r="I13" s="164"/>
    </row>
    <row r="14" spans="1:10" s="44" customFormat="1" ht="24.95" customHeight="1">
      <c r="A14" s="105">
        <v>6</v>
      </c>
      <c r="B14" s="125" t="s">
        <v>363</v>
      </c>
      <c r="C14" s="113">
        <v>1</v>
      </c>
      <c r="D14" s="125" t="s">
        <v>119</v>
      </c>
      <c r="E14" s="125" t="s">
        <v>120</v>
      </c>
      <c r="F14" s="125" t="s">
        <v>121</v>
      </c>
      <c r="G14" s="92" t="s">
        <v>452</v>
      </c>
      <c r="H14" s="92">
        <v>33526</v>
      </c>
      <c r="I14" s="164"/>
    </row>
    <row r="15" spans="1:10" s="44" customFormat="1" ht="24.95" customHeight="1">
      <c r="A15" s="105">
        <v>7</v>
      </c>
      <c r="B15" s="125" t="s">
        <v>138</v>
      </c>
      <c r="C15" s="113">
        <v>1</v>
      </c>
      <c r="D15" s="125" t="s">
        <v>122</v>
      </c>
      <c r="E15" s="125" t="s">
        <v>123</v>
      </c>
      <c r="F15" s="125" t="s">
        <v>139</v>
      </c>
      <c r="G15" s="92" t="s">
        <v>453</v>
      </c>
      <c r="H15" s="92">
        <v>8239</v>
      </c>
      <c r="I15" s="164"/>
    </row>
    <row r="16" spans="1:10" s="44" customFormat="1" ht="24.95" customHeight="1">
      <c r="A16" s="105">
        <v>8</v>
      </c>
      <c r="B16" s="125" t="s">
        <v>141</v>
      </c>
      <c r="C16" s="113">
        <v>1</v>
      </c>
      <c r="D16" s="125" t="s">
        <v>124</v>
      </c>
      <c r="E16" s="125" t="s">
        <v>125</v>
      </c>
      <c r="F16" s="125" t="s">
        <v>126</v>
      </c>
      <c r="G16" s="92" t="s">
        <v>294</v>
      </c>
      <c r="H16" s="92">
        <v>16438</v>
      </c>
      <c r="I16" s="164"/>
    </row>
    <row r="17" spans="1:9" s="44" customFormat="1" ht="24.95" customHeight="1">
      <c r="A17" s="105">
        <v>9</v>
      </c>
      <c r="B17" s="125" t="s">
        <v>152</v>
      </c>
      <c r="C17" s="113">
        <v>1</v>
      </c>
      <c r="D17" s="125"/>
      <c r="E17" s="125"/>
      <c r="F17" s="125" t="s">
        <v>153</v>
      </c>
      <c r="G17" s="92" t="s">
        <v>286</v>
      </c>
      <c r="H17" s="92">
        <v>7200</v>
      </c>
      <c r="I17" s="164"/>
    </row>
    <row r="18" spans="1:9">
      <c r="A18" s="349"/>
      <c r="B18" s="305"/>
      <c r="C18" s="303">
        <f>SUM(C9:C17)</f>
        <v>9</v>
      </c>
      <c r="D18" s="350"/>
      <c r="E18" s="350"/>
      <c r="F18" s="350"/>
      <c r="G18" s="350"/>
      <c r="H18" s="303">
        <f>SUM(H9:H17)</f>
        <v>134984</v>
      </c>
      <c r="I18" s="351"/>
    </row>
  </sheetData>
  <mergeCells count="2">
    <mergeCell ref="A4:I4"/>
    <mergeCell ref="A5:I5"/>
  </mergeCells>
  <pageMargins left="0.7" right="0.7" top="0.75" bottom="0.75" header="0.3" footer="0.3"/>
  <pageSetup scale="85" orientation="portrait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L9" sqref="L9"/>
    </sheetView>
  </sheetViews>
  <sheetFormatPr defaultRowHeight="15"/>
  <cols>
    <col min="1" max="1" width="6" customWidth="1"/>
    <col min="2" max="2" width="14.140625" customWidth="1"/>
    <col min="3" max="3" width="12.28515625" customWidth="1"/>
    <col min="4" max="4" width="5.140625" customWidth="1"/>
    <col min="5" max="5" width="9.85546875" customWidth="1"/>
    <col min="6" max="6" width="11.85546875" customWidth="1"/>
    <col min="7" max="7" width="12.5703125" customWidth="1"/>
    <col min="8" max="8" width="8.140625" customWidth="1"/>
    <col min="9" max="9" width="12.42578125" customWidth="1"/>
  </cols>
  <sheetData>
    <row r="1" spans="1:9" ht="15.75" thickBot="1"/>
    <row r="2" spans="1:9" ht="15.75" thickBot="1">
      <c r="A2" s="3"/>
      <c r="B2" s="50"/>
      <c r="C2" s="6"/>
      <c r="D2" s="7"/>
      <c r="E2" s="7"/>
      <c r="F2" s="7"/>
      <c r="G2" s="3"/>
      <c r="I2" s="356" t="s">
        <v>579</v>
      </c>
    </row>
    <row r="3" spans="1:9">
      <c r="A3" s="3"/>
      <c r="B3" s="50"/>
      <c r="C3" s="6"/>
      <c r="D3" s="7"/>
      <c r="E3" s="7"/>
      <c r="F3" s="7"/>
      <c r="G3" s="3"/>
      <c r="H3" s="7"/>
      <c r="I3" s="3"/>
    </row>
    <row r="4" spans="1:9">
      <c r="A4" s="3"/>
      <c r="B4" s="50"/>
      <c r="C4" s="6"/>
      <c r="D4" s="7"/>
      <c r="E4" s="7"/>
      <c r="F4" s="7"/>
      <c r="G4" s="3"/>
      <c r="H4" s="7"/>
      <c r="I4" s="3"/>
    </row>
    <row r="5" spans="1:9" ht="25.5" customHeight="1">
      <c r="A5" s="409" t="s">
        <v>563</v>
      </c>
      <c r="B5" s="409"/>
      <c r="C5" s="409"/>
      <c r="D5" s="409"/>
      <c r="E5" s="409"/>
      <c r="F5" s="409"/>
      <c r="G5" s="409"/>
      <c r="H5" s="409"/>
      <c r="I5" s="409"/>
    </row>
    <row r="6" spans="1:9" ht="17.25">
      <c r="A6" s="415" t="s">
        <v>561</v>
      </c>
      <c r="B6" s="415"/>
      <c r="C6" s="415"/>
      <c r="D6" s="415"/>
      <c r="E6" s="415"/>
      <c r="F6" s="415"/>
      <c r="G6" s="415"/>
      <c r="H6" s="415"/>
      <c r="I6" s="415"/>
    </row>
    <row r="7" spans="1:9" ht="17.25">
      <c r="A7" s="294"/>
      <c r="B7" s="294"/>
      <c r="C7" s="294"/>
      <c r="D7" s="294"/>
      <c r="E7" s="294"/>
      <c r="F7" s="294"/>
      <c r="G7" s="294"/>
      <c r="H7" s="294"/>
      <c r="I7" s="294"/>
    </row>
    <row r="8" spans="1:9" ht="17.25">
      <c r="A8" s="294"/>
      <c r="B8" s="294"/>
      <c r="C8" s="294"/>
      <c r="D8" s="294"/>
      <c r="E8" s="294"/>
      <c r="F8" s="294"/>
      <c r="G8" s="294"/>
      <c r="H8" s="294"/>
      <c r="I8" s="294"/>
    </row>
    <row r="9" spans="1:9" ht="24">
      <c r="A9" s="313"/>
      <c r="B9" s="314" t="s">
        <v>0</v>
      </c>
      <c r="C9" s="314" t="s">
        <v>282</v>
      </c>
      <c r="D9" s="314" t="s">
        <v>146</v>
      </c>
      <c r="E9" s="314" t="s">
        <v>283</v>
      </c>
      <c r="F9" s="314" t="s">
        <v>397</v>
      </c>
      <c r="G9" s="314"/>
      <c r="H9" s="314" t="s">
        <v>442</v>
      </c>
      <c r="I9" s="317" t="s">
        <v>128</v>
      </c>
    </row>
    <row r="10" spans="1:9">
      <c r="A10" s="429">
        <v>1</v>
      </c>
      <c r="B10" s="444" t="s">
        <v>131</v>
      </c>
      <c r="C10" s="444" t="s">
        <v>111</v>
      </c>
      <c r="D10" s="448">
        <v>1</v>
      </c>
      <c r="E10" s="444" t="s">
        <v>112</v>
      </c>
      <c r="F10" s="444" t="s">
        <v>150</v>
      </c>
      <c r="G10" s="125" t="s">
        <v>447</v>
      </c>
      <c r="H10" s="438"/>
      <c r="I10" s="440">
        <v>12950</v>
      </c>
    </row>
    <row r="11" spans="1:9" ht="24">
      <c r="A11" s="429"/>
      <c r="B11" s="444"/>
      <c r="C11" s="444"/>
      <c r="D11" s="448"/>
      <c r="E11" s="444"/>
      <c r="F11" s="444"/>
      <c r="G11" s="125" t="s">
        <v>329</v>
      </c>
      <c r="H11" s="438"/>
      <c r="I11" s="440"/>
    </row>
    <row r="12" spans="1:9">
      <c r="A12" s="429">
        <v>2</v>
      </c>
      <c r="B12" s="444" t="s">
        <v>113</v>
      </c>
      <c r="C12" s="444" t="s">
        <v>113</v>
      </c>
      <c r="D12" s="448">
        <v>1</v>
      </c>
      <c r="E12" s="444" t="s">
        <v>113</v>
      </c>
      <c r="F12" s="444" t="s">
        <v>114</v>
      </c>
      <c r="G12" s="125" t="s">
        <v>448</v>
      </c>
      <c r="H12" s="438"/>
      <c r="I12" s="440">
        <v>8097</v>
      </c>
    </row>
    <row r="13" spans="1:9" ht="24">
      <c r="A13" s="429"/>
      <c r="B13" s="444"/>
      <c r="C13" s="444"/>
      <c r="D13" s="448"/>
      <c r="E13" s="444"/>
      <c r="F13" s="444"/>
      <c r="G13" s="125" t="s">
        <v>328</v>
      </c>
      <c r="H13" s="438"/>
      <c r="I13" s="440"/>
    </row>
    <row r="14" spans="1:9">
      <c r="A14" s="352"/>
      <c r="B14" s="353"/>
      <c r="C14" s="353"/>
      <c r="D14" s="354">
        <v>2</v>
      </c>
      <c r="E14" s="353"/>
      <c r="F14" s="353"/>
      <c r="G14" s="353"/>
      <c r="H14" s="354"/>
      <c r="I14" s="355">
        <f>SUM(I10:I13)</f>
        <v>21047</v>
      </c>
    </row>
  </sheetData>
  <mergeCells count="18">
    <mergeCell ref="H12:H13"/>
    <mergeCell ref="I12:I13"/>
    <mergeCell ref="H10:H11"/>
    <mergeCell ref="I10:I11"/>
    <mergeCell ref="A12:A13"/>
    <mergeCell ref="B12:B13"/>
    <mergeCell ref="C12:C13"/>
    <mergeCell ref="D12:D13"/>
    <mergeCell ref="E12:E13"/>
    <mergeCell ref="F12:F13"/>
    <mergeCell ref="A10:A11"/>
    <mergeCell ref="B10:B11"/>
    <mergeCell ref="C10:C11"/>
    <mergeCell ref="D10:D11"/>
    <mergeCell ref="E10:E11"/>
    <mergeCell ref="F10:F11"/>
    <mergeCell ref="A5:I5"/>
    <mergeCell ref="A6:I6"/>
  </mergeCells>
  <pageMargins left="0.7" right="0.7" top="0.75" bottom="0.75" header="0.3" footer="0.3"/>
  <pageSetup orientation="portrait" horizontalDpi="4294967294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92"/>
  <sheetViews>
    <sheetView workbookViewId="0">
      <selection activeCell="H9" sqref="H9"/>
    </sheetView>
  </sheetViews>
  <sheetFormatPr defaultRowHeight="15"/>
  <cols>
    <col min="1" max="1" width="3.7109375" customWidth="1"/>
    <col min="2" max="2" width="17" customWidth="1"/>
    <col min="3" max="3" width="5.85546875" customWidth="1"/>
    <col min="4" max="4" width="16.7109375" customWidth="1"/>
    <col min="5" max="5" width="22.42578125" customWidth="1"/>
    <col min="6" max="6" width="10.42578125" customWidth="1"/>
    <col min="7" max="7" width="17.5703125" style="181" customWidth="1"/>
  </cols>
  <sheetData>
    <row r="1" spans="1:7" ht="15.75" thickBot="1"/>
    <row r="2" spans="1:7" ht="15.75" thickBot="1">
      <c r="G2" s="356" t="s">
        <v>580</v>
      </c>
    </row>
    <row r="4" spans="1:7" ht="24.75" customHeight="1">
      <c r="A4" s="409" t="str">
        <f>'3.15.1.8'!A5:I5</f>
        <v>Baseline study for Fisheries Development in Telangana State</v>
      </c>
      <c r="B4" s="409"/>
      <c r="C4" s="409"/>
      <c r="D4" s="409"/>
      <c r="E4" s="409"/>
      <c r="F4" s="409"/>
      <c r="G4" s="409"/>
    </row>
    <row r="5" spans="1:7" ht="20.25" customHeight="1">
      <c r="A5" s="415" t="s">
        <v>569</v>
      </c>
      <c r="B5" s="415"/>
      <c r="C5" s="415"/>
      <c r="D5" s="415"/>
      <c r="E5" s="415"/>
      <c r="F5" s="415"/>
      <c r="G5" s="415"/>
    </row>
    <row r="7" spans="1:7" ht="21" customHeight="1">
      <c r="A7" s="358" t="s">
        <v>568</v>
      </c>
      <c r="B7" s="162" t="s">
        <v>455</v>
      </c>
    </row>
    <row r="8" spans="1:7" ht="21" customHeight="1">
      <c r="A8" s="357"/>
      <c r="B8" s="166"/>
    </row>
    <row r="9" spans="1:7" ht="25.5">
      <c r="A9" s="365" t="s">
        <v>456</v>
      </c>
      <c r="B9" s="366" t="s">
        <v>0</v>
      </c>
      <c r="C9" s="366" t="s">
        <v>487</v>
      </c>
      <c r="D9" s="367" t="s">
        <v>282</v>
      </c>
      <c r="E9" s="366" t="s">
        <v>498</v>
      </c>
      <c r="F9" s="366" t="s">
        <v>327</v>
      </c>
      <c r="G9" s="364" t="s">
        <v>297</v>
      </c>
    </row>
    <row r="10" spans="1:7" ht="15" customHeight="1">
      <c r="A10" s="457">
        <v>1</v>
      </c>
      <c r="B10" s="458" t="s">
        <v>457</v>
      </c>
      <c r="C10" s="136">
        <v>1</v>
      </c>
      <c r="D10" s="139" t="s">
        <v>458</v>
      </c>
      <c r="E10" s="137" t="s">
        <v>189</v>
      </c>
      <c r="F10" s="136">
        <v>320</v>
      </c>
      <c r="G10" s="140" t="s">
        <v>439</v>
      </c>
    </row>
    <row r="11" spans="1:7" ht="15" customHeight="1">
      <c r="A11" s="457"/>
      <c r="B11" s="458"/>
      <c r="C11" s="136">
        <v>1</v>
      </c>
      <c r="D11" s="139" t="s">
        <v>458</v>
      </c>
      <c r="E11" s="137" t="s">
        <v>459</v>
      </c>
      <c r="F11" s="136">
        <v>412</v>
      </c>
      <c r="G11" s="140" t="s">
        <v>439</v>
      </c>
    </row>
    <row r="12" spans="1:7" ht="15" customHeight="1">
      <c r="A12" s="457"/>
      <c r="B12" s="458"/>
      <c r="C12" s="136">
        <v>1</v>
      </c>
      <c r="D12" s="139" t="s">
        <v>267</v>
      </c>
      <c r="E12" s="137" t="s">
        <v>460</v>
      </c>
      <c r="F12" s="136">
        <v>410</v>
      </c>
      <c r="G12" s="140" t="s">
        <v>439</v>
      </c>
    </row>
    <row r="13" spans="1:7" ht="15" customHeight="1">
      <c r="A13" s="457"/>
      <c r="B13" s="458"/>
      <c r="C13" s="136">
        <v>1</v>
      </c>
      <c r="D13" s="139" t="s">
        <v>267</v>
      </c>
      <c r="E13" s="137" t="s">
        <v>461</v>
      </c>
      <c r="F13" s="136">
        <v>766</v>
      </c>
      <c r="G13" s="140" t="s">
        <v>439</v>
      </c>
    </row>
    <row r="14" spans="1:7" ht="15" customHeight="1">
      <c r="A14" s="457"/>
      <c r="B14" s="458"/>
      <c r="C14" s="136">
        <v>1</v>
      </c>
      <c r="D14" s="139" t="s">
        <v>273</v>
      </c>
      <c r="E14" s="137" t="s">
        <v>462</v>
      </c>
      <c r="F14" s="136">
        <v>480</v>
      </c>
      <c r="G14" s="140" t="s">
        <v>439</v>
      </c>
    </row>
    <row r="15" spans="1:7" ht="15" customHeight="1">
      <c r="A15" s="171"/>
      <c r="B15" s="172"/>
      <c r="C15" s="173">
        <f>SUM(C10:C14)</f>
        <v>5</v>
      </c>
      <c r="D15" s="175"/>
      <c r="E15" s="176"/>
      <c r="F15" s="173">
        <f>SUM(F10:F14)</f>
        <v>2388</v>
      </c>
      <c r="G15" s="182"/>
    </row>
    <row r="16" spans="1:7" ht="15" customHeight="1">
      <c r="A16" s="459">
        <v>2</v>
      </c>
      <c r="B16" s="460" t="s">
        <v>134</v>
      </c>
      <c r="C16" s="136">
        <v>1</v>
      </c>
      <c r="D16" s="139" t="s">
        <v>34</v>
      </c>
      <c r="E16" s="137" t="s">
        <v>463</v>
      </c>
      <c r="F16" s="136">
        <v>520</v>
      </c>
      <c r="G16" s="140" t="s">
        <v>439</v>
      </c>
    </row>
    <row r="17" spans="1:7" ht="15" customHeight="1">
      <c r="A17" s="459"/>
      <c r="B17" s="461"/>
      <c r="C17" s="136">
        <v>1</v>
      </c>
      <c r="D17" s="139" t="s">
        <v>34</v>
      </c>
      <c r="E17" s="137" t="s">
        <v>464</v>
      </c>
      <c r="F17" s="136">
        <v>634</v>
      </c>
      <c r="G17" s="140" t="s">
        <v>439</v>
      </c>
    </row>
    <row r="18" spans="1:7" s="2" customFormat="1" ht="15" customHeight="1">
      <c r="A18" s="177"/>
      <c r="B18" s="174"/>
      <c r="C18" s="173">
        <f>SUM(C16:C17)</f>
        <v>2</v>
      </c>
      <c r="D18" s="178"/>
      <c r="E18" s="174"/>
      <c r="F18" s="173">
        <f>SUM(F16:F17)</f>
        <v>1154</v>
      </c>
      <c r="G18" s="182"/>
    </row>
    <row r="19" spans="1:7" ht="15" customHeight="1">
      <c r="A19" s="459">
        <v>3</v>
      </c>
      <c r="B19" s="460" t="s">
        <v>429</v>
      </c>
      <c r="C19" s="136">
        <v>1</v>
      </c>
      <c r="D19" s="139" t="s">
        <v>466</v>
      </c>
      <c r="E19" s="137" t="s">
        <v>465</v>
      </c>
      <c r="F19" s="136">
        <v>94</v>
      </c>
      <c r="G19" s="185" t="s">
        <v>500</v>
      </c>
    </row>
    <row r="20" spans="1:7" ht="15" customHeight="1">
      <c r="A20" s="459"/>
      <c r="B20" s="462"/>
      <c r="C20" s="136">
        <v>1</v>
      </c>
      <c r="D20" s="139" t="s">
        <v>468</v>
      </c>
      <c r="E20" s="137" t="s">
        <v>467</v>
      </c>
      <c r="F20" s="136">
        <v>225</v>
      </c>
      <c r="G20" s="185" t="s">
        <v>499</v>
      </c>
    </row>
    <row r="21" spans="1:7">
      <c r="A21" s="459"/>
      <c r="B21" s="462"/>
      <c r="C21" s="136">
        <v>1</v>
      </c>
      <c r="D21" s="179" t="s">
        <v>469</v>
      </c>
      <c r="E21" s="179" t="s">
        <v>53</v>
      </c>
      <c r="F21" s="136">
        <v>600</v>
      </c>
      <c r="G21" s="185" t="s">
        <v>499</v>
      </c>
    </row>
    <row r="22" spans="1:7" ht="15" customHeight="1">
      <c r="A22" s="459"/>
      <c r="B22" s="462"/>
      <c r="C22" s="136">
        <v>1</v>
      </c>
      <c r="D22" s="139" t="s">
        <v>54</v>
      </c>
      <c r="E22" s="137" t="s">
        <v>470</v>
      </c>
      <c r="F22" s="136">
        <v>800</v>
      </c>
      <c r="G22" s="185" t="s">
        <v>499</v>
      </c>
    </row>
    <row r="23" spans="1:7" ht="15" customHeight="1">
      <c r="A23" s="459"/>
      <c r="B23" s="461"/>
      <c r="C23" s="136">
        <v>1</v>
      </c>
      <c r="D23" s="139" t="s">
        <v>54</v>
      </c>
      <c r="E23" s="137" t="s">
        <v>471</v>
      </c>
      <c r="F23" s="136">
        <v>275</v>
      </c>
      <c r="G23" s="185" t="s">
        <v>499</v>
      </c>
    </row>
    <row r="24" spans="1:7" ht="15" customHeight="1">
      <c r="A24" s="171"/>
      <c r="B24" s="172"/>
      <c r="C24" s="173">
        <f>SUM(C19:C23)</f>
        <v>5</v>
      </c>
      <c r="D24" s="175"/>
      <c r="E24" s="176"/>
      <c r="F24" s="173">
        <f>SUM(F19:F23)</f>
        <v>1994</v>
      </c>
      <c r="G24" s="182"/>
    </row>
    <row r="25" spans="1:7" ht="15" customHeight="1">
      <c r="A25" s="457">
        <v>4</v>
      </c>
      <c r="B25" s="460" t="s">
        <v>132</v>
      </c>
      <c r="C25" s="136">
        <v>1</v>
      </c>
      <c r="D25" s="139" t="s">
        <v>168</v>
      </c>
      <c r="E25" s="167" t="s">
        <v>195</v>
      </c>
      <c r="F25" s="136">
        <v>400</v>
      </c>
      <c r="G25" s="140" t="s">
        <v>439</v>
      </c>
    </row>
    <row r="26" spans="1:7" ht="15" customHeight="1">
      <c r="A26" s="457"/>
      <c r="B26" s="461"/>
      <c r="C26" s="136">
        <v>1</v>
      </c>
      <c r="D26" s="168"/>
      <c r="E26" s="137" t="s">
        <v>196</v>
      </c>
      <c r="F26" s="136">
        <v>593</v>
      </c>
      <c r="G26" s="140" t="s">
        <v>439</v>
      </c>
    </row>
    <row r="27" spans="1:7" ht="15" customHeight="1">
      <c r="A27" s="171"/>
      <c r="B27" s="172"/>
      <c r="C27" s="173">
        <f>SUM(C25:C26)</f>
        <v>2</v>
      </c>
      <c r="D27" s="175"/>
      <c r="E27" s="176"/>
      <c r="F27" s="173">
        <f>SUM(F25:F26)</f>
        <v>993</v>
      </c>
      <c r="G27" s="182"/>
    </row>
    <row r="28" spans="1:7" ht="15" customHeight="1">
      <c r="A28" s="457">
        <v>5</v>
      </c>
      <c r="B28" s="460" t="s">
        <v>163</v>
      </c>
      <c r="C28" s="136">
        <v>1</v>
      </c>
      <c r="D28" s="139" t="s">
        <v>473</v>
      </c>
      <c r="E28" s="137" t="s">
        <v>404</v>
      </c>
      <c r="F28" s="136">
        <v>107</v>
      </c>
      <c r="G28" s="140" t="s">
        <v>439</v>
      </c>
    </row>
    <row r="29" spans="1:7" ht="15" customHeight="1">
      <c r="A29" s="457"/>
      <c r="B29" s="462"/>
      <c r="C29" s="136">
        <v>1</v>
      </c>
      <c r="D29" s="139" t="s">
        <v>84</v>
      </c>
      <c r="E29" s="137" t="s">
        <v>474</v>
      </c>
      <c r="F29" s="136">
        <v>50</v>
      </c>
      <c r="G29" s="140" t="s">
        <v>439</v>
      </c>
    </row>
    <row r="30" spans="1:7" ht="15" customHeight="1">
      <c r="A30" s="457"/>
      <c r="B30" s="462"/>
      <c r="C30" s="136">
        <v>1</v>
      </c>
      <c r="D30" s="139" t="s">
        <v>86</v>
      </c>
      <c r="E30" s="137" t="s">
        <v>475</v>
      </c>
      <c r="F30" s="136">
        <v>746</v>
      </c>
      <c r="G30" s="140" t="s">
        <v>439</v>
      </c>
    </row>
    <row r="31" spans="1:7" ht="15" customHeight="1">
      <c r="A31" s="457"/>
      <c r="B31" s="461"/>
      <c r="C31" s="136">
        <v>1</v>
      </c>
      <c r="D31" s="139" t="s">
        <v>87</v>
      </c>
      <c r="E31" s="137" t="s">
        <v>476</v>
      </c>
      <c r="F31" s="136">
        <v>125</v>
      </c>
      <c r="G31" s="140" t="s">
        <v>439</v>
      </c>
    </row>
    <row r="32" spans="1:7" ht="15" customHeight="1">
      <c r="A32" s="171"/>
      <c r="B32" s="172"/>
      <c r="C32" s="173">
        <f>SUM(C28:C31)</f>
        <v>4</v>
      </c>
      <c r="D32" s="175"/>
      <c r="E32" s="176"/>
      <c r="F32" s="173">
        <f>SUM(F28:F31)</f>
        <v>1028</v>
      </c>
      <c r="G32" s="182"/>
    </row>
    <row r="33" spans="1:7" ht="15" customHeight="1">
      <c r="A33" s="457">
        <v>6</v>
      </c>
      <c r="B33" s="458" t="s">
        <v>501</v>
      </c>
      <c r="C33" s="136">
        <v>1</v>
      </c>
      <c r="D33" s="139" t="s">
        <v>39</v>
      </c>
      <c r="E33" s="137" t="s">
        <v>477</v>
      </c>
      <c r="F33" s="136">
        <v>700</v>
      </c>
      <c r="G33" s="140" t="s">
        <v>439</v>
      </c>
    </row>
    <row r="34" spans="1:7" ht="15" customHeight="1">
      <c r="A34" s="457"/>
      <c r="B34" s="458"/>
      <c r="C34" s="136">
        <v>1</v>
      </c>
      <c r="D34" s="139" t="s">
        <v>39</v>
      </c>
      <c r="E34" s="137" t="s">
        <v>353</v>
      </c>
      <c r="F34" s="136">
        <v>130</v>
      </c>
      <c r="G34" s="140" t="s">
        <v>439</v>
      </c>
    </row>
    <row r="35" spans="1:7" ht="15" customHeight="1">
      <c r="A35" s="457"/>
      <c r="B35" s="458"/>
      <c r="C35" s="136">
        <v>1</v>
      </c>
      <c r="D35" s="139" t="s">
        <v>43</v>
      </c>
      <c r="E35" s="137" t="s">
        <v>354</v>
      </c>
      <c r="F35" s="136">
        <v>70</v>
      </c>
      <c r="G35" s="140" t="s">
        <v>439</v>
      </c>
    </row>
    <row r="36" spans="1:7" ht="15" customHeight="1">
      <c r="A36" s="457"/>
      <c r="B36" s="458"/>
      <c r="C36" s="136">
        <v>1</v>
      </c>
      <c r="D36" s="139" t="s">
        <v>45</v>
      </c>
      <c r="E36" s="137" t="s">
        <v>355</v>
      </c>
      <c r="F36" s="136">
        <v>374</v>
      </c>
      <c r="G36" s="140" t="s">
        <v>439</v>
      </c>
    </row>
    <row r="37" spans="1:7" ht="15" customHeight="1">
      <c r="A37" s="457"/>
      <c r="B37" s="458"/>
      <c r="C37" s="136">
        <v>1</v>
      </c>
      <c r="D37" s="139" t="s">
        <v>135</v>
      </c>
      <c r="E37" s="167" t="s">
        <v>47</v>
      </c>
      <c r="F37" s="136">
        <v>672</v>
      </c>
      <c r="G37" s="140" t="s">
        <v>439</v>
      </c>
    </row>
    <row r="38" spans="1:7" ht="15" customHeight="1">
      <c r="A38" s="171"/>
      <c r="B38" s="172"/>
      <c r="C38" s="173">
        <f>SUM(C33:C37)</f>
        <v>5</v>
      </c>
      <c r="D38" s="175"/>
      <c r="E38" s="176"/>
      <c r="F38" s="173">
        <f>SUM(F33:F37)</f>
        <v>1946</v>
      </c>
      <c r="G38" s="182"/>
    </row>
    <row r="39" spans="1:7" ht="15" customHeight="1">
      <c r="A39" s="184">
        <v>7</v>
      </c>
      <c r="B39" s="135" t="s">
        <v>478</v>
      </c>
      <c r="C39" s="169">
        <v>1</v>
      </c>
      <c r="D39" s="168" t="s">
        <v>480</v>
      </c>
      <c r="E39" s="135" t="s">
        <v>479</v>
      </c>
      <c r="F39" s="169">
        <v>118</v>
      </c>
      <c r="G39" s="183" t="s">
        <v>439</v>
      </c>
    </row>
    <row r="40" spans="1:7" ht="15" customHeight="1">
      <c r="A40" s="457">
        <v>8</v>
      </c>
      <c r="B40" s="463" t="s">
        <v>74</v>
      </c>
      <c r="C40" s="136">
        <v>1</v>
      </c>
      <c r="D40" s="139" t="s">
        <v>59</v>
      </c>
      <c r="E40" s="137" t="s">
        <v>371</v>
      </c>
      <c r="F40" s="136">
        <v>180</v>
      </c>
      <c r="G40" s="140" t="s">
        <v>439</v>
      </c>
    </row>
    <row r="41" spans="1:7" ht="15" customHeight="1">
      <c r="A41" s="457"/>
      <c r="B41" s="464"/>
      <c r="C41" s="136">
        <v>1</v>
      </c>
      <c r="D41" s="139" t="s">
        <v>61</v>
      </c>
      <c r="E41" s="137" t="s">
        <v>372</v>
      </c>
      <c r="F41" s="136">
        <v>70</v>
      </c>
      <c r="G41" s="140" t="s">
        <v>439</v>
      </c>
    </row>
    <row r="42" spans="1:7" ht="15" customHeight="1">
      <c r="A42" s="457"/>
      <c r="B42" s="464"/>
      <c r="C42" s="136">
        <v>1</v>
      </c>
      <c r="D42" s="139" t="s">
        <v>61</v>
      </c>
      <c r="E42" s="137" t="s">
        <v>373</v>
      </c>
      <c r="F42" s="136">
        <v>38</v>
      </c>
      <c r="G42" s="140" t="s">
        <v>439</v>
      </c>
    </row>
    <row r="43" spans="1:7" ht="15" customHeight="1">
      <c r="A43" s="457"/>
      <c r="B43" s="464"/>
      <c r="C43" s="136">
        <v>1</v>
      </c>
      <c r="D43" s="139" t="s">
        <v>64</v>
      </c>
      <c r="E43" s="137" t="s">
        <v>374</v>
      </c>
      <c r="F43" s="136">
        <v>90</v>
      </c>
      <c r="G43" s="140" t="s">
        <v>439</v>
      </c>
    </row>
    <row r="44" spans="1:7" ht="15" customHeight="1">
      <c r="A44" s="457"/>
      <c r="B44" s="464"/>
      <c r="C44" s="136">
        <v>1</v>
      </c>
      <c r="D44" s="139" t="s">
        <v>66</v>
      </c>
      <c r="E44" s="137" t="s">
        <v>481</v>
      </c>
      <c r="F44" s="136">
        <v>50</v>
      </c>
      <c r="G44" s="140" t="s">
        <v>439</v>
      </c>
    </row>
    <row r="45" spans="1:7" ht="15" customHeight="1">
      <c r="A45" s="457"/>
      <c r="B45" s="464"/>
      <c r="C45" s="136">
        <v>1</v>
      </c>
      <c r="D45" s="139" t="s">
        <v>66</v>
      </c>
      <c r="E45" s="137" t="s">
        <v>482</v>
      </c>
      <c r="F45" s="136">
        <v>40</v>
      </c>
      <c r="G45" s="140" t="s">
        <v>439</v>
      </c>
    </row>
    <row r="46" spans="1:7" ht="15" customHeight="1">
      <c r="A46" s="457"/>
      <c r="B46" s="464"/>
      <c r="C46" s="136">
        <v>1</v>
      </c>
      <c r="D46" s="139" t="s">
        <v>68</v>
      </c>
      <c r="E46" s="137" t="s">
        <v>377</v>
      </c>
      <c r="F46" s="136">
        <v>106</v>
      </c>
      <c r="G46" s="140" t="s">
        <v>439</v>
      </c>
    </row>
    <row r="47" spans="1:7" ht="15" customHeight="1">
      <c r="A47" s="457"/>
      <c r="B47" s="464"/>
      <c r="C47" s="136">
        <v>1</v>
      </c>
      <c r="D47" s="139" t="s">
        <v>70</v>
      </c>
      <c r="E47" s="137" t="s">
        <v>483</v>
      </c>
      <c r="F47" s="136">
        <v>140</v>
      </c>
      <c r="G47" s="140" t="s">
        <v>439</v>
      </c>
    </row>
    <row r="48" spans="1:7" ht="15" customHeight="1">
      <c r="A48" s="457"/>
      <c r="B48" s="464"/>
      <c r="C48" s="136">
        <v>1</v>
      </c>
      <c r="D48" s="170" t="s">
        <v>72</v>
      </c>
      <c r="E48" s="137" t="s">
        <v>484</v>
      </c>
      <c r="F48" s="136">
        <v>722</v>
      </c>
      <c r="G48" s="140" t="s">
        <v>439</v>
      </c>
    </row>
    <row r="49" spans="1:7" ht="15" customHeight="1">
      <c r="A49" s="457"/>
      <c r="B49" s="465"/>
      <c r="C49" s="136">
        <v>1</v>
      </c>
      <c r="D49" s="139" t="s">
        <v>74</v>
      </c>
      <c r="E49" s="137" t="s">
        <v>485</v>
      </c>
      <c r="F49" s="136">
        <v>240</v>
      </c>
      <c r="G49" s="183" t="s">
        <v>439</v>
      </c>
    </row>
    <row r="50" spans="1:7" ht="15" customHeight="1">
      <c r="A50" s="171"/>
      <c r="B50" s="172"/>
      <c r="C50" s="173">
        <f>SUM(C40:C49)</f>
        <v>10</v>
      </c>
      <c r="D50" s="175"/>
      <c r="E50" s="176"/>
      <c r="F50" s="173">
        <f>SUM(F40:F49)</f>
        <v>1676</v>
      </c>
      <c r="G50" s="182"/>
    </row>
    <row r="51" spans="1:7" ht="15" customHeight="1">
      <c r="A51" s="359"/>
      <c r="B51" s="360"/>
      <c r="C51" s="361">
        <f>C15+C18+C24+C27+C32+C38+C39+C50</f>
        <v>34</v>
      </c>
      <c r="D51" s="362"/>
      <c r="E51" s="363"/>
      <c r="F51" s="361">
        <f>F15+F18+F24+F27+F32+F38+F39+F50</f>
        <v>11297</v>
      </c>
      <c r="G51" s="364"/>
    </row>
    <row r="52" spans="1:7" ht="20.100000000000001" customHeight="1"/>
    <row r="55" spans="1:7" ht="20.25" customHeight="1">
      <c r="A55" s="358" t="s">
        <v>568</v>
      </c>
      <c r="B55" s="162" t="s">
        <v>486</v>
      </c>
    </row>
    <row r="57" spans="1:7" ht="25.5">
      <c r="A57" s="368" t="s">
        <v>456</v>
      </c>
      <c r="B57" s="369" t="s">
        <v>0</v>
      </c>
      <c r="C57" s="369" t="s">
        <v>487</v>
      </c>
      <c r="D57" s="370" t="s">
        <v>282</v>
      </c>
      <c r="E57" s="369" t="s">
        <v>498</v>
      </c>
      <c r="F57" s="369" t="s">
        <v>327</v>
      </c>
      <c r="G57" s="370" t="s">
        <v>297</v>
      </c>
    </row>
    <row r="58" spans="1:7" ht="24">
      <c r="A58" s="193">
        <v>1</v>
      </c>
      <c r="B58" s="156" t="s">
        <v>488</v>
      </c>
      <c r="C58" s="21">
        <v>1</v>
      </c>
      <c r="D58" s="189" t="s">
        <v>273</v>
      </c>
      <c r="E58" s="156" t="s">
        <v>414</v>
      </c>
      <c r="F58" s="157">
        <v>1161</v>
      </c>
      <c r="G58" s="138" t="s">
        <v>439</v>
      </c>
    </row>
    <row r="59" spans="1:7">
      <c r="A59" s="467">
        <v>2</v>
      </c>
      <c r="B59" s="466" t="s">
        <v>489</v>
      </c>
      <c r="C59" s="21">
        <v>1</v>
      </c>
      <c r="D59" s="194" t="s">
        <v>97</v>
      </c>
      <c r="E59" s="194" t="s">
        <v>490</v>
      </c>
      <c r="F59" s="195">
        <v>1329</v>
      </c>
      <c r="G59" s="138" t="s">
        <v>439</v>
      </c>
    </row>
    <row r="60" spans="1:7">
      <c r="A60" s="468"/>
      <c r="B60" s="466"/>
      <c r="C60" s="21">
        <v>1</v>
      </c>
      <c r="D60" s="189" t="s">
        <v>34</v>
      </c>
      <c r="E60" s="156" t="s">
        <v>211</v>
      </c>
      <c r="F60" s="157">
        <v>3384</v>
      </c>
      <c r="G60" s="138" t="s">
        <v>439</v>
      </c>
    </row>
    <row r="61" spans="1:7">
      <c r="A61" s="171"/>
      <c r="B61" s="172"/>
      <c r="C61" s="173">
        <f>SUM(C59:C60)</f>
        <v>2</v>
      </c>
      <c r="D61" s="175"/>
      <c r="E61" s="176"/>
      <c r="F61" s="173">
        <f>SUM(F59:F60)</f>
        <v>4713</v>
      </c>
      <c r="G61" s="180"/>
    </row>
    <row r="62" spans="1:7">
      <c r="A62" s="467">
        <v>3</v>
      </c>
      <c r="B62" s="466" t="s">
        <v>491</v>
      </c>
      <c r="C62" s="21">
        <v>1</v>
      </c>
      <c r="D62" s="190" t="s">
        <v>472</v>
      </c>
      <c r="E62" s="191" t="s">
        <v>427</v>
      </c>
      <c r="F62" s="157">
        <v>4797</v>
      </c>
      <c r="G62" s="138" t="s">
        <v>439</v>
      </c>
    </row>
    <row r="63" spans="1:7" ht="24">
      <c r="A63" s="468"/>
      <c r="B63" s="466"/>
      <c r="C63" s="21">
        <v>1</v>
      </c>
      <c r="D63" s="190" t="s">
        <v>472</v>
      </c>
      <c r="E63" s="191" t="s">
        <v>428</v>
      </c>
      <c r="F63" s="157">
        <v>1128</v>
      </c>
      <c r="G63" s="138" t="s">
        <v>439</v>
      </c>
    </row>
    <row r="64" spans="1:7">
      <c r="A64" s="171"/>
      <c r="B64" s="172"/>
      <c r="C64" s="173">
        <f>SUM(C62:C63)</f>
        <v>2</v>
      </c>
      <c r="D64" s="175"/>
      <c r="E64" s="176"/>
      <c r="F64" s="173">
        <f>SUM(F62:F63)</f>
        <v>5925</v>
      </c>
      <c r="G64" s="180"/>
    </row>
    <row r="65" spans="1:16">
      <c r="A65" s="467">
        <v>4</v>
      </c>
      <c r="B65" s="466" t="s">
        <v>429</v>
      </c>
      <c r="C65" s="21">
        <v>1</v>
      </c>
      <c r="D65" s="156" t="s">
        <v>100</v>
      </c>
      <c r="E65" s="156" t="s">
        <v>492</v>
      </c>
      <c r="F65" s="157">
        <v>2529</v>
      </c>
      <c r="G65" s="138" t="s">
        <v>439</v>
      </c>
    </row>
    <row r="66" spans="1:16">
      <c r="A66" s="469"/>
      <c r="B66" s="466"/>
      <c r="C66" s="21">
        <v>1</v>
      </c>
      <c r="D66" s="189" t="s">
        <v>102</v>
      </c>
      <c r="E66" s="156" t="s">
        <v>493</v>
      </c>
      <c r="F66" s="157">
        <v>1938</v>
      </c>
      <c r="G66" s="138" t="s">
        <v>439</v>
      </c>
    </row>
    <row r="67" spans="1:16">
      <c r="A67" s="468"/>
      <c r="B67" s="466"/>
      <c r="C67" s="21">
        <v>1</v>
      </c>
      <c r="D67" s="189" t="s">
        <v>494</v>
      </c>
      <c r="E67" s="156" t="s">
        <v>431</v>
      </c>
      <c r="F67" s="157">
        <v>3947</v>
      </c>
      <c r="G67" s="138" t="s">
        <v>439</v>
      </c>
    </row>
    <row r="68" spans="1:16">
      <c r="A68" s="171"/>
      <c r="B68" s="172"/>
      <c r="C68" s="173">
        <f>SUM(C65:C67)</f>
        <v>3</v>
      </c>
      <c r="D68" s="175"/>
      <c r="E68" s="176"/>
      <c r="F68" s="173">
        <f>SUM(F65:F67)</f>
        <v>8414</v>
      </c>
      <c r="G68" s="180"/>
    </row>
    <row r="69" spans="1:16">
      <c r="A69" s="193">
        <v>5</v>
      </c>
      <c r="B69" s="156" t="s">
        <v>152</v>
      </c>
      <c r="C69" s="21">
        <v>1</v>
      </c>
      <c r="D69" s="156" t="s">
        <v>495</v>
      </c>
      <c r="E69" s="156" t="s">
        <v>247</v>
      </c>
      <c r="F69" s="157">
        <v>1500</v>
      </c>
      <c r="G69" s="138" t="s">
        <v>439</v>
      </c>
    </row>
    <row r="70" spans="1:16">
      <c r="A70" s="467">
        <v>6</v>
      </c>
      <c r="B70" s="466" t="s">
        <v>422</v>
      </c>
      <c r="C70" s="21">
        <v>1</v>
      </c>
      <c r="D70" s="156" t="s">
        <v>497</v>
      </c>
      <c r="E70" s="156" t="s">
        <v>496</v>
      </c>
      <c r="F70" s="157">
        <v>1748</v>
      </c>
      <c r="G70" s="138" t="s">
        <v>439</v>
      </c>
    </row>
    <row r="71" spans="1:16">
      <c r="A71" s="468"/>
      <c r="B71" s="466"/>
      <c r="C71" s="21">
        <v>1</v>
      </c>
      <c r="D71" s="156" t="s">
        <v>96</v>
      </c>
      <c r="E71" s="156" t="s">
        <v>423</v>
      </c>
      <c r="F71" s="157">
        <v>1917</v>
      </c>
      <c r="G71" s="138" t="s">
        <v>439</v>
      </c>
    </row>
    <row r="72" spans="1:16">
      <c r="A72" s="171"/>
      <c r="B72" s="172"/>
      <c r="C72" s="173">
        <f>SUM(C70:C71)</f>
        <v>2</v>
      </c>
      <c r="D72" s="175"/>
      <c r="E72" s="176"/>
      <c r="F72" s="173">
        <f>SUM(F70:F71)</f>
        <v>3665</v>
      </c>
      <c r="G72" s="180"/>
    </row>
    <row r="73" spans="1:16">
      <c r="A73" s="193">
        <v>7</v>
      </c>
      <c r="B73" s="156" t="s">
        <v>163</v>
      </c>
      <c r="C73" s="21">
        <v>1</v>
      </c>
      <c r="D73" s="156" t="s">
        <v>473</v>
      </c>
      <c r="E73" s="156" t="s">
        <v>437</v>
      </c>
      <c r="F73" s="157">
        <v>1077</v>
      </c>
      <c r="G73" s="138" t="s">
        <v>439</v>
      </c>
    </row>
    <row r="74" spans="1:16">
      <c r="A74" s="186"/>
      <c r="B74" s="187"/>
      <c r="C74" s="187">
        <f>C58+C61+C64+C68+C69+C72+C73</f>
        <v>12</v>
      </c>
      <c r="D74" s="188"/>
      <c r="E74" s="187"/>
      <c r="F74" s="187">
        <f>F58+F61+F64+F68+F69+F72+F73</f>
        <v>26455</v>
      </c>
      <c r="G74" s="188"/>
    </row>
    <row r="76" spans="1:16">
      <c r="A76" s="357" t="s">
        <v>568</v>
      </c>
      <c r="B76" s="162" t="s">
        <v>502</v>
      </c>
    </row>
    <row r="78" spans="1:16" ht="25.5">
      <c r="A78" s="196" t="s">
        <v>456</v>
      </c>
      <c r="B78" s="197" t="s">
        <v>0</v>
      </c>
      <c r="C78" s="197" t="s">
        <v>487</v>
      </c>
      <c r="D78" s="197" t="s">
        <v>282</v>
      </c>
      <c r="E78" s="197" t="s">
        <v>498</v>
      </c>
      <c r="F78" s="197" t="s">
        <v>327</v>
      </c>
      <c r="G78" s="198" t="s">
        <v>297</v>
      </c>
    </row>
    <row r="79" spans="1:16" s="44" customFormat="1" ht="20.100000000000001" customHeight="1">
      <c r="A79" s="192">
        <v>1</v>
      </c>
      <c r="B79" s="156" t="s">
        <v>148</v>
      </c>
      <c r="C79" s="21">
        <v>1</v>
      </c>
      <c r="D79" s="189" t="s">
        <v>413</v>
      </c>
      <c r="E79" s="191" t="s">
        <v>149</v>
      </c>
      <c r="F79" s="157">
        <v>7188</v>
      </c>
      <c r="G79" s="199" t="s">
        <v>449</v>
      </c>
      <c r="H79"/>
      <c r="I79"/>
      <c r="J79"/>
      <c r="K79"/>
      <c r="L79"/>
      <c r="M79"/>
      <c r="N79"/>
      <c r="O79"/>
      <c r="P79"/>
    </row>
    <row r="80" spans="1:16" s="44" customFormat="1" ht="20.100000000000001" customHeight="1">
      <c r="A80" s="192">
        <v>2</v>
      </c>
      <c r="B80" s="156" t="s">
        <v>136</v>
      </c>
      <c r="C80" s="21">
        <v>1</v>
      </c>
      <c r="D80" s="189" t="s">
        <v>115</v>
      </c>
      <c r="E80" s="156" t="s">
        <v>116</v>
      </c>
      <c r="F80" s="157">
        <v>14256</v>
      </c>
      <c r="G80" s="199" t="s">
        <v>503</v>
      </c>
      <c r="H80"/>
      <c r="I80"/>
      <c r="J80"/>
      <c r="K80"/>
      <c r="L80"/>
      <c r="M80"/>
      <c r="N80"/>
      <c r="O80"/>
      <c r="P80"/>
    </row>
    <row r="81" spans="1:16" s="44" customFormat="1" ht="20.100000000000001" customHeight="1">
      <c r="A81" s="192">
        <v>3</v>
      </c>
      <c r="B81" s="156" t="s">
        <v>137</v>
      </c>
      <c r="C81" s="21">
        <v>1</v>
      </c>
      <c r="D81" s="189" t="s">
        <v>117</v>
      </c>
      <c r="E81" s="156" t="s">
        <v>151</v>
      </c>
      <c r="F81" s="157">
        <v>27090</v>
      </c>
      <c r="G81" s="199" t="s">
        <v>286</v>
      </c>
      <c r="H81"/>
      <c r="I81"/>
      <c r="J81"/>
      <c r="K81"/>
      <c r="L81"/>
      <c r="M81"/>
      <c r="N81"/>
      <c r="O81"/>
      <c r="P81"/>
    </row>
    <row r="82" spans="1:16" s="44" customFormat="1" ht="20.100000000000001" customHeight="1">
      <c r="A82" s="192">
        <v>4</v>
      </c>
      <c r="B82" s="156" t="s">
        <v>435</v>
      </c>
      <c r="C82" s="21">
        <v>1</v>
      </c>
      <c r="D82" s="156"/>
      <c r="E82" s="156" t="s">
        <v>153</v>
      </c>
      <c r="F82" s="157">
        <v>7200</v>
      </c>
      <c r="G82" s="199" t="s">
        <v>286</v>
      </c>
      <c r="H82"/>
      <c r="I82"/>
      <c r="J82"/>
      <c r="K82"/>
      <c r="L82"/>
      <c r="M82"/>
      <c r="N82"/>
      <c r="O82"/>
      <c r="P82"/>
    </row>
    <row r="83" spans="1:16" s="87" customFormat="1" ht="18.75" customHeight="1">
      <c r="A83" s="202"/>
      <c r="B83" s="203"/>
      <c r="C83" s="203">
        <f>SUM(C79:C82)</f>
        <v>4</v>
      </c>
      <c r="D83" s="204"/>
      <c r="E83" s="204"/>
      <c r="F83" s="205">
        <f>SUM(F79:F82)</f>
        <v>55734</v>
      </c>
      <c r="G83" s="206"/>
      <c r="H83"/>
      <c r="I83"/>
      <c r="J83"/>
      <c r="K83"/>
      <c r="L83"/>
      <c r="M83"/>
      <c r="N83"/>
      <c r="O83"/>
      <c r="P83"/>
    </row>
    <row r="86" spans="1:16">
      <c r="A86" s="357" t="s">
        <v>568</v>
      </c>
      <c r="B86" s="132" t="s">
        <v>504</v>
      </c>
    </row>
    <row r="88" spans="1:16">
      <c r="A88" s="207"/>
      <c r="B88" s="453" t="s">
        <v>172</v>
      </c>
      <c r="C88" s="453"/>
      <c r="D88" s="453"/>
      <c r="E88" s="213" t="s">
        <v>508</v>
      </c>
      <c r="F88" s="453" t="s">
        <v>327</v>
      </c>
      <c r="G88" s="456"/>
    </row>
    <row r="89" spans="1:16">
      <c r="A89" s="214" t="s">
        <v>258</v>
      </c>
      <c r="B89" s="454" t="s">
        <v>505</v>
      </c>
      <c r="C89" s="454"/>
      <c r="D89" s="454"/>
      <c r="E89" s="212">
        <f>C51</f>
        <v>34</v>
      </c>
      <c r="F89" s="449">
        <f>F51</f>
        <v>11297</v>
      </c>
      <c r="G89" s="450"/>
    </row>
    <row r="90" spans="1:16">
      <c r="A90" s="214" t="s">
        <v>258</v>
      </c>
      <c r="B90" s="454" t="s">
        <v>506</v>
      </c>
      <c r="C90" s="454"/>
      <c r="D90" s="454"/>
      <c r="E90" s="212">
        <f>C74</f>
        <v>12</v>
      </c>
      <c r="F90" s="449">
        <f>F74</f>
        <v>26455</v>
      </c>
      <c r="G90" s="450"/>
    </row>
    <row r="91" spans="1:16">
      <c r="A91" s="214" t="s">
        <v>258</v>
      </c>
      <c r="B91" s="454" t="s">
        <v>507</v>
      </c>
      <c r="C91" s="454"/>
      <c r="D91" s="454"/>
      <c r="E91" s="212">
        <f>C83</f>
        <v>4</v>
      </c>
      <c r="F91" s="449">
        <f>F83</f>
        <v>55734</v>
      </c>
      <c r="G91" s="450"/>
    </row>
    <row r="92" spans="1:16">
      <c r="A92" s="371"/>
      <c r="B92" s="455"/>
      <c r="C92" s="455"/>
      <c r="D92" s="455"/>
      <c r="E92" s="372">
        <f>SUM(E89:E91)</f>
        <v>50</v>
      </c>
      <c r="F92" s="451">
        <f>SUM(F89:G91)</f>
        <v>93486</v>
      </c>
      <c r="G92" s="452"/>
    </row>
  </sheetData>
  <mergeCells count="34">
    <mergeCell ref="B40:B49"/>
    <mergeCell ref="B28:B31"/>
    <mergeCell ref="B70:B71"/>
    <mergeCell ref="A62:A63"/>
    <mergeCell ref="B62:B63"/>
    <mergeCell ref="B65:B67"/>
    <mergeCell ref="B59:B60"/>
    <mergeCell ref="A70:A71"/>
    <mergeCell ref="A65:A67"/>
    <mergeCell ref="A59:A60"/>
    <mergeCell ref="A4:G4"/>
    <mergeCell ref="A5:G5"/>
    <mergeCell ref="F88:G88"/>
    <mergeCell ref="F89:G89"/>
    <mergeCell ref="A10:A14"/>
    <mergeCell ref="B10:B14"/>
    <mergeCell ref="A16:A17"/>
    <mergeCell ref="A28:A31"/>
    <mergeCell ref="A33:A37"/>
    <mergeCell ref="B33:B37"/>
    <mergeCell ref="A40:A49"/>
    <mergeCell ref="A19:A23"/>
    <mergeCell ref="A25:A26"/>
    <mergeCell ref="B16:B17"/>
    <mergeCell ref="B19:B23"/>
    <mergeCell ref="B25:B26"/>
    <mergeCell ref="F91:G91"/>
    <mergeCell ref="F90:G90"/>
    <mergeCell ref="F92:G92"/>
    <mergeCell ref="B88:D88"/>
    <mergeCell ref="B89:D89"/>
    <mergeCell ref="B90:D90"/>
    <mergeCell ref="B91:D91"/>
    <mergeCell ref="B92:D92"/>
  </mergeCells>
  <pageMargins left="0.7" right="0.7" top="0.25" bottom="0.75" header="0.5" footer="0.3"/>
  <pageSetup scale="90" orientation="portrait" r:id="rId1"/>
  <headerFoot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3.15.1.1</vt:lpstr>
      <vt:lpstr>3.15.1.2</vt:lpstr>
      <vt:lpstr>3.15.1.3</vt:lpstr>
      <vt:lpstr>3.15.1.4</vt:lpstr>
      <vt:lpstr>3.15.1.5</vt:lpstr>
      <vt:lpstr>3.15.1.6</vt:lpstr>
      <vt:lpstr>3.15.1.7</vt:lpstr>
      <vt:lpstr>3.15.1.8</vt:lpstr>
      <vt:lpstr>3.15.1.9</vt:lpstr>
      <vt:lpstr>3.15.1.10</vt:lpstr>
      <vt:lpstr>Sheet9</vt:lpstr>
      <vt:lpstr>'3.15.1.1'!OLE_LINK1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Agri7</cp:lastModifiedBy>
  <cp:lastPrinted>2018-02-27T10:26:11Z</cp:lastPrinted>
  <dcterms:created xsi:type="dcterms:W3CDTF">2017-10-09T11:44:24Z</dcterms:created>
  <dcterms:modified xsi:type="dcterms:W3CDTF">2018-03-07T09:36:34Z</dcterms:modified>
</cp:coreProperties>
</file>