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255" windowHeight="6915"/>
  </bookViews>
  <sheets>
    <sheet name="RSV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O12" i="1"/>
  <c r="O13" s="1"/>
  <c r="O15" s="1"/>
  <c r="O16" s="1"/>
  <c r="M12"/>
  <c r="M13" s="1"/>
  <c r="L12"/>
  <c r="L13" s="1"/>
  <c r="K12"/>
  <c r="K13" s="1"/>
  <c r="J12"/>
  <c r="J13" s="1"/>
  <c r="I12"/>
  <c r="I13" s="1"/>
  <c r="H12"/>
  <c r="H13" s="1"/>
  <c r="G12"/>
  <c r="G13" s="1"/>
  <c r="F12"/>
  <c r="F13" s="1"/>
  <c r="E12"/>
  <c r="E13" s="1"/>
  <c r="N11"/>
  <c r="M10"/>
  <c r="M15" s="1"/>
  <c r="M16" s="1"/>
  <c r="L10"/>
  <c r="K10"/>
  <c r="J10"/>
  <c r="I10"/>
  <c r="I15" s="1"/>
  <c r="I16" s="1"/>
  <c r="H10"/>
  <c r="G10"/>
  <c r="F10"/>
  <c r="E10"/>
  <c r="E15" s="1"/>
  <c r="E16" s="1"/>
  <c r="B5"/>
  <c r="G15" l="1"/>
  <c r="G16" s="1"/>
  <c r="K15"/>
  <c r="K16" s="1"/>
  <c r="H15"/>
  <c r="H16" s="1"/>
  <c r="L15"/>
  <c r="L16" s="1"/>
  <c r="N13"/>
  <c r="F15"/>
  <c r="F16" s="1"/>
  <c r="J15"/>
  <c r="J16" s="1"/>
  <c r="N10"/>
  <c r="N15" s="1"/>
  <c r="N16" s="1"/>
  <c r="N12"/>
</calcChain>
</file>

<file path=xl/sharedStrings.xml><?xml version="1.0" encoding="utf-8"?>
<sst xmlns="http://schemas.openxmlformats.org/spreadsheetml/2006/main" count="29" uniqueCount="25">
  <si>
    <t>Per capita fish availability - Study ditricts Vs. All Districts  (2016-17)</t>
  </si>
  <si>
    <t>KMR</t>
  </si>
  <si>
    <t xml:space="preserve">KRN </t>
  </si>
  <si>
    <t xml:space="preserve">MAN </t>
  </si>
  <si>
    <t xml:space="preserve">MDK </t>
  </si>
  <si>
    <t>RGR</t>
  </si>
  <si>
    <t xml:space="preserve">WPY </t>
  </si>
  <si>
    <t>BDR</t>
  </si>
  <si>
    <t>MBD</t>
  </si>
  <si>
    <t xml:space="preserve">YDR </t>
  </si>
  <si>
    <t xml:space="preserve">Total </t>
  </si>
  <si>
    <t xml:space="preserve">State </t>
  </si>
  <si>
    <t>Ø</t>
  </si>
  <si>
    <t xml:space="preserve">Fish prod. (tons) </t>
  </si>
  <si>
    <t xml:space="preserve">Population (Lakh nos.)  </t>
  </si>
  <si>
    <t xml:space="preserve">Non Veg. Population </t>
  </si>
  <si>
    <t>Fish eating population</t>
  </si>
  <si>
    <t xml:space="preserve">Per capita fish availability </t>
  </si>
  <si>
    <t xml:space="preserve">Per annum </t>
  </si>
  <si>
    <t>Kg</t>
  </si>
  <si>
    <t xml:space="preserve">Per day </t>
  </si>
  <si>
    <t>gms</t>
  </si>
  <si>
    <t xml:space="preserve">Note : </t>
  </si>
  <si>
    <t xml:space="preserve">State Per capita in the year 2013-14 (Prod. 2.50 lakh tons is 52 gms per day) as per NABARD State focus paper </t>
  </si>
  <si>
    <t>ANN - 5.16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</si>
</sst>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Wingdings"/>
      <charset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/>
    <xf numFmtId="164" fontId="7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right" vertical="center"/>
    </xf>
    <xf numFmtId="1" fontId="0" fillId="0" borderId="5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5" xfId="0" applyFont="1" applyBorder="1" applyAlignment="1">
      <alignment horizontal="right" vertical="center"/>
    </xf>
    <xf numFmtId="9" fontId="0" fillId="0" borderId="4" xfId="0" applyNumberFormat="1" applyFont="1" applyBorder="1" applyAlignment="1">
      <alignment horizontal="center" vertical="center"/>
    </xf>
    <xf numFmtId="2" fontId="0" fillId="0" borderId="4" xfId="0" applyNumberFormat="1" applyFont="1" applyBorder="1" applyAlignment="1">
      <alignment horizontal="right" vertical="center"/>
    </xf>
    <xf numFmtId="165" fontId="0" fillId="0" borderId="4" xfId="0" applyNumberFormat="1" applyFont="1" applyBorder="1" applyAlignment="1">
      <alignment horizontal="right" vertical="center"/>
    </xf>
    <xf numFmtId="2" fontId="0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2" fontId="0" fillId="0" borderId="4" xfId="0" applyNumberFormat="1" applyFont="1" applyFill="1" applyBorder="1" applyAlignment="1">
      <alignment vertical="center"/>
    </xf>
    <xf numFmtId="2" fontId="0" fillId="0" borderId="5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.15%20%20Per%20capita%20fish%20availabilit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nks (2)"/>
      <sheetName val="Sheet1"/>
      <sheetName val="Sheet5"/>
      <sheetName val="Sheet1 (2)"/>
      <sheetName val="Sheet2"/>
      <sheetName val="Tanks - all districts (2)"/>
      <sheetName val="Sheet3"/>
      <sheetName val="Summary "/>
      <sheetName val="RSV"/>
      <sheetName val="Tanks"/>
      <sheetName val="Dist. summary"/>
      <sheetName val="Work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Baseline study for Fisheries Development in Telangana State</v>
          </cell>
        </row>
      </sheetData>
      <sheetData sheetId="8"/>
      <sheetData sheetId="9"/>
      <sheetData sheetId="10"/>
      <sheetData sheetId="11">
        <row r="40">
          <cell r="H40">
            <v>6585</v>
          </cell>
        </row>
        <row r="41">
          <cell r="I41">
            <v>22858</v>
          </cell>
        </row>
        <row r="42">
          <cell r="I42">
            <v>4818</v>
          </cell>
        </row>
        <row r="43">
          <cell r="I43">
            <v>6209</v>
          </cell>
        </row>
        <row r="44">
          <cell r="H44">
            <v>5510</v>
          </cell>
        </row>
        <row r="45">
          <cell r="H45">
            <v>3657</v>
          </cell>
        </row>
        <row r="46">
          <cell r="H46">
            <v>3956</v>
          </cell>
        </row>
        <row r="47">
          <cell r="H47">
            <v>10382</v>
          </cell>
        </row>
        <row r="48">
          <cell r="H48">
            <v>8013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27"/>
  <sheetViews>
    <sheetView tabSelected="1" zoomScale="90" zoomScaleNormal="90" workbookViewId="0">
      <selection activeCell="N2" sqref="N2:O2"/>
    </sheetView>
  </sheetViews>
  <sheetFormatPr defaultRowHeight="15"/>
  <cols>
    <col min="1" max="1" width="0.28515625" customWidth="1"/>
    <col min="2" max="2" width="5.5703125" style="1" customWidth="1"/>
    <col min="3" max="3" width="27.42578125" customWidth="1"/>
    <col min="4" max="4" width="6.7109375" style="2" customWidth="1"/>
    <col min="5" max="5" width="7.28515625" customWidth="1"/>
    <col min="6" max="6" width="7.85546875" customWidth="1"/>
    <col min="7" max="8" width="8.7109375" customWidth="1"/>
    <col min="9" max="9" width="9.5703125" customWidth="1"/>
    <col min="10" max="10" width="8.85546875" customWidth="1"/>
    <col min="11" max="11" width="7.7109375" customWidth="1"/>
    <col min="12" max="12" width="7.42578125" bestFit="1" customWidth="1"/>
    <col min="13" max="13" width="7.42578125" customWidth="1"/>
    <col min="14" max="14" width="7.28515625" customWidth="1"/>
    <col min="15" max="15" width="7.7109375" style="3" customWidth="1"/>
    <col min="17" max="17" width="7.7109375" customWidth="1"/>
    <col min="18" max="18" width="8.42578125" customWidth="1"/>
  </cols>
  <sheetData>
    <row r="1" spans="2:15" ht="15.75" thickBot="1"/>
    <row r="2" spans="2:15" ht="16.5" thickBot="1">
      <c r="N2" s="30" t="s">
        <v>24</v>
      </c>
      <c r="O2" s="31"/>
    </row>
    <row r="5" spans="2:15" ht="30" customHeight="1">
      <c r="B5" s="32" t="str">
        <f>'[1]Summary '!A6</f>
        <v>Baseline study for Fisheries Development in Telangana State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30" customHeight="1">
      <c r="B6" s="33" t="s">
        <v>0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19.5" customHeight="1">
      <c r="B7" s="4"/>
      <c r="C7" s="5"/>
    </row>
    <row r="9" spans="2:15" ht="20.25" customHeight="1">
      <c r="B9" s="34"/>
      <c r="C9" s="35"/>
      <c r="D9" s="6"/>
      <c r="E9" s="7" t="s">
        <v>1</v>
      </c>
      <c r="F9" s="7" t="s">
        <v>2</v>
      </c>
      <c r="G9" s="7" t="s">
        <v>3</v>
      </c>
      <c r="H9" s="7" t="s">
        <v>4</v>
      </c>
      <c r="I9" s="7" t="s">
        <v>5</v>
      </c>
      <c r="J9" s="7" t="s">
        <v>6</v>
      </c>
      <c r="K9" s="7" t="s">
        <v>7</v>
      </c>
      <c r="L9" s="7" t="s">
        <v>8</v>
      </c>
      <c r="M9" s="7" t="s">
        <v>9</v>
      </c>
      <c r="N9" s="7" t="s">
        <v>10</v>
      </c>
      <c r="O9" s="8" t="s">
        <v>11</v>
      </c>
    </row>
    <row r="10" spans="2:15" s="14" customFormat="1" ht="24.95" customHeight="1">
      <c r="B10" s="9" t="s">
        <v>12</v>
      </c>
      <c r="C10" s="10" t="s">
        <v>13</v>
      </c>
      <c r="D10" s="11"/>
      <c r="E10" s="12">
        <f>[1]Workings!H40</f>
        <v>6585</v>
      </c>
      <c r="F10" s="12">
        <f>[1]Workings!I41</f>
        <v>22858</v>
      </c>
      <c r="G10" s="12">
        <f>[1]Workings!I42</f>
        <v>4818</v>
      </c>
      <c r="H10" s="12">
        <f>[1]Workings!I43</f>
        <v>6209</v>
      </c>
      <c r="I10" s="12">
        <f>[1]Workings!H44</f>
        <v>5510</v>
      </c>
      <c r="J10" s="12">
        <f>[1]Workings!H45</f>
        <v>3657</v>
      </c>
      <c r="K10" s="12">
        <f>[1]Workings!H46</f>
        <v>3956</v>
      </c>
      <c r="L10" s="12">
        <f>[1]Workings!H47</f>
        <v>10382</v>
      </c>
      <c r="M10" s="12">
        <f>[1]Workings!H48</f>
        <v>8013</v>
      </c>
      <c r="N10" s="12">
        <f>SUM(E10:M10)</f>
        <v>71988</v>
      </c>
      <c r="O10" s="13">
        <v>193732.2</v>
      </c>
    </row>
    <row r="11" spans="2:15" s="14" customFormat="1" ht="24.95" customHeight="1">
      <c r="B11" s="9" t="s">
        <v>12</v>
      </c>
      <c r="C11" s="10" t="s">
        <v>14</v>
      </c>
      <c r="D11" s="11"/>
      <c r="E11" s="12">
        <v>9.7200000000000006</v>
      </c>
      <c r="F11" s="12">
        <v>10.050000000000001</v>
      </c>
      <c r="G11" s="12">
        <v>8.07</v>
      </c>
      <c r="H11" s="12">
        <v>7.67</v>
      </c>
      <c r="I11" s="12">
        <v>52.97</v>
      </c>
      <c r="J11" s="12">
        <v>12.38</v>
      </c>
      <c r="K11" s="12">
        <v>10.92</v>
      </c>
      <c r="L11" s="12">
        <v>7.74</v>
      </c>
      <c r="M11" s="12">
        <v>7.39</v>
      </c>
      <c r="N11" s="12">
        <f>SUM(E11:M11)</f>
        <v>126.91</v>
      </c>
      <c r="O11" s="15">
        <v>350.04</v>
      </c>
    </row>
    <row r="12" spans="2:15" s="14" customFormat="1" ht="24.95" customHeight="1">
      <c r="B12" s="9" t="s">
        <v>12</v>
      </c>
      <c r="C12" s="10" t="s">
        <v>15</v>
      </c>
      <c r="D12" s="16">
        <v>0.8</v>
      </c>
      <c r="E12" s="17">
        <f t="shared" ref="E12:M12" si="0">E11*$D$12</f>
        <v>7.7760000000000007</v>
      </c>
      <c r="F12" s="17">
        <f t="shared" si="0"/>
        <v>8.0400000000000009</v>
      </c>
      <c r="G12" s="17">
        <f t="shared" si="0"/>
        <v>6.4560000000000004</v>
      </c>
      <c r="H12" s="17">
        <f t="shared" si="0"/>
        <v>6.1360000000000001</v>
      </c>
      <c r="I12" s="17">
        <f t="shared" si="0"/>
        <v>42.376000000000005</v>
      </c>
      <c r="J12" s="17">
        <f t="shared" si="0"/>
        <v>9.9040000000000017</v>
      </c>
      <c r="K12" s="17">
        <f t="shared" si="0"/>
        <v>8.7360000000000007</v>
      </c>
      <c r="L12" s="17">
        <f t="shared" si="0"/>
        <v>6.1920000000000002</v>
      </c>
      <c r="M12" s="18">
        <f t="shared" si="0"/>
        <v>5.9119999999999999</v>
      </c>
      <c r="N12" s="17">
        <f>SUM(E12:M12)</f>
        <v>101.52800000000002</v>
      </c>
      <c r="O12" s="19">
        <f>O11*D12</f>
        <v>280.03200000000004</v>
      </c>
    </row>
    <row r="13" spans="2:15" s="14" customFormat="1" ht="24.95" customHeight="1">
      <c r="B13" s="9" t="s">
        <v>12</v>
      </c>
      <c r="C13" s="10" t="s">
        <v>16</v>
      </c>
      <c r="D13" s="16">
        <v>0.9</v>
      </c>
      <c r="E13" s="17">
        <f t="shared" ref="E13:M13" si="1">E12*$D$13</f>
        <v>6.9984000000000011</v>
      </c>
      <c r="F13" s="17">
        <f t="shared" si="1"/>
        <v>7.2360000000000007</v>
      </c>
      <c r="G13" s="17">
        <f t="shared" si="1"/>
        <v>5.8104000000000005</v>
      </c>
      <c r="H13" s="17">
        <f t="shared" si="1"/>
        <v>5.5224000000000002</v>
      </c>
      <c r="I13" s="17">
        <f t="shared" si="1"/>
        <v>38.138400000000004</v>
      </c>
      <c r="J13" s="17">
        <f t="shared" si="1"/>
        <v>8.9136000000000024</v>
      </c>
      <c r="K13" s="17">
        <f t="shared" si="1"/>
        <v>7.8624000000000009</v>
      </c>
      <c r="L13" s="17">
        <f t="shared" si="1"/>
        <v>5.5728</v>
      </c>
      <c r="M13" s="17">
        <f t="shared" si="1"/>
        <v>5.3208000000000002</v>
      </c>
      <c r="N13" s="17">
        <f>SUM(E13:M13)</f>
        <v>91.375200000000021</v>
      </c>
      <c r="O13" s="19">
        <f>O12*D13</f>
        <v>252.02880000000005</v>
      </c>
    </row>
    <row r="14" spans="2:15" s="14" customFormat="1" ht="24.95" customHeight="1">
      <c r="B14" s="9" t="s">
        <v>12</v>
      </c>
      <c r="C14" s="10" t="s">
        <v>17</v>
      </c>
      <c r="D14" s="1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5"/>
    </row>
    <row r="15" spans="2:15" s="14" customFormat="1" ht="24.95" customHeight="1">
      <c r="B15" s="20"/>
      <c r="C15" s="12" t="s">
        <v>18</v>
      </c>
      <c r="D15" s="11" t="s">
        <v>19</v>
      </c>
      <c r="E15" s="21">
        <f t="shared" ref="E15:O15" si="2">(E10*1000)/(E13*100000)</f>
        <v>9.4092935528120698</v>
      </c>
      <c r="F15" s="21">
        <f t="shared" si="2"/>
        <v>31.589275843007183</v>
      </c>
      <c r="G15" s="21">
        <f t="shared" si="2"/>
        <v>8.2920280875671217</v>
      </c>
      <c r="H15" s="21">
        <f t="shared" si="2"/>
        <v>11.243300014486454</v>
      </c>
      <c r="I15" s="21">
        <f t="shared" si="2"/>
        <v>1.4447381117194218</v>
      </c>
      <c r="J15" s="21">
        <f t="shared" si="2"/>
        <v>4.1027194399569185</v>
      </c>
      <c r="K15" s="21">
        <f t="shared" si="2"/>
        <v>5.0315425315425308</v>
      </c>
      <c r="L15" s="21">
        <f t="shared" si="2"/>
        <v>18.62977318403675</v>
      </c>
      <c r="M15" s="21">
        <f t="shared" si="2"/>
        <v>15.059765448804692</v>
      </c>
      <c r="N15" s="21">
        <f>(N10*1000)/(N13*100000)</f>
        <v>7.8782864497150191</v>
      </c>
      <c r="O15" s="22">
        <f t="shared" si="2"/>
        <v>7.6869072106045016</v>
      </c>
    </row>
    <row r="16" spans="2:15" s="14" customFormat="1" ht="24.95" customHeight="1">
      <c r="B16" s="20"/>
      <c r="C16" s="23" t="s">
        <v>20</v>
      </c>
      <c r="D16" s="11" t="s">
        <v>21</v>
      </c>
      <c r="E16" s="21">
        <f t="shared" ref="E16:O16" si="3">ROUND((E15*1000)/365,0)</f>
        <v>26</v>
      </c>
      <c r="F16" s="21">
        <f t="shared" si="3"/>
        <v>87</v>
      </c>
      <c r="G16" s="21">
        <f t="shared" si="3"/>
        <v>23</v>
      </c>
      <c r="H16" s="21">
        <f t="shared" si="3"/>
        <v>31</v>
      </c>
      <c r="I16" s="21">
        <f t="shared" si="3"/>
        <v>4</v>
      </c>
      <c r="J16" s="21">
        <f t="shared" si="3"/>
        <v>11</v>
      </c>
      <c r="K16" s="21">
        <f t="shared" si="3"/>
        <v>14</v>
      </c>
      <c r="L16" s="21">
        <f t="shared" si="3"/>
        <v>51</v>
      </c>
      <c r="M16" s="21">
        <f t="shared" si="3"/>
        <v>41</v>
      </c>
      <c r="N16" s="21">
        <f t="shared" si="3"/>
        <v>22</v>
      </c>
      <c r="O16" s="22">
        <f t="shared" si="3"/>
        <v>21</v>
      </c>
    </row>
    <row r="17" spans="2:19" ht="16.5" customHeight="1">
      <c r="B17" s="24"/>
      <c r="C17" s="25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8"/>
      <c r="P17" s="14"/>
      <c r="S17" s="14"/>
    </row>
    <row r="18" spans="2:19">
      <c r="B18" s="1" t="s">
        <v>22</v>
      </c>
      <c r="C18" s="29" t="s">
        <v>23</v>
      </c>
      <c r="O18" s="1"/>
      <c r="P18" s="14"/>
      <c r="S18" s="14"/>
    </row>
    <row r="19" spans="2:19">
      <c r="P19" s="14"/>
      <c r="S19" s="14"/>
    </row>
    <row r="20" spans="2:19">
      <c r="P20" s="14"/>
      <c r="S20" s="14"/>
    </row>
    <row r="21" spans="2:19">
      <c r="P21" s="14"/>
      <c r="S21" s="14"/>
    </row>
    <row r="22" spans="2:19">
      <c r="P22" s="14"/>
      <c r="S22" s="14"/>
    </row>
    <row r="23" spans="2:19">
      <c r="B23"/>
      <c r="D23"/>
      <c r="O23" s="1"/>
    </row>
    <row r="24" spans="2:19">
      <c r="B24"/>
      <c r="D24"/>
      <c r="O24" s="1"/>
    </row>
    <row r="25" spans="2:19">
      <c r="B25"/>
      <c r="D25"/>
      <c r="O25" s="1"/>
    </row>
    <row r="26" spans="2:19">
      <c r="B26"/>
      <c r="D26"/>
      <c r="O26" s="1"/>
    </row>
    <row r="27" spans="2:19">
      <c r="B27"/>
      <c r="D27"/>
      <c r="O27" s="1"/>
    </row>
  </sheetData>
  <mergeCells count="4">
    <mergeCell ref="N2:O2"/>
    <mergeCell ref="B5:O5"/>
    <mergeCell ref="B6:O6"/>
    <mergeCell ref="B9:C9"/>
  </mergeCells>
  <pageMargins left="0.62992125984251968" right="0.51181102362204722" top="0.94488188976377963" bottom="0.74803149606299213" header="0.31496062992125984" footer="0.31496062992125984"/>
  <pageSetup scale="7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om</cp:lastModifiedBy>
  <dcterms:created xsi:type="dcterms:W3CDTF">2018-03-07T09:53:56Z</dcterms:created>
  <dcterms:modified xsi:type="dcterms:W3CDTF">2018-03-13T15:37:25Z</dcterms:modified>
</cp:coreProperties>
</file>